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8940" windowHeight="7140"/>
  </bookViews>
  <sheets>
    <sheet name="1.Silahkan diisi" sheetId="1" r:id="rId1"/>
    <sheet name="2.Evaluasi Mandiri" sheetId="2" r:id="rId2"/>
    <sheet name="3.Hasil" sheetId="3" r:id="rId3"/>
    <sheet name="4.Grafik" sheetId="5" r:id="rId4"/>
  </sheets>
  <externalReferences>
    <externalReference r:id="rId5"/>
    <externalReference r:id="rId6"/>
  </externalReferences>
  <definedNames>
    <definedName name="_xlnm.Print_Area" localSheetId="0">'1.Silahkan diisi'!$B$1:$F$90</definedName>
    <definedName name="_xlnm.Print_Area" localSheetId="1">'2.Evaluasi Mandiri'!$B$2:$P$359</definedName>
    <definedName name="_xlnm.Print_Area" localSheetId="2">'3.Hasil'!$B$2:$G$30</definedName>
    <definedName name="_xlnm.Print_Area" localSheetId="3">'4.Grafik'!$B$1:$O$30</definedName>
  </definedNames>
  <calcPr calcId="124519"/>
</workbook>
</file>

<file path=xl/calcChain.xml><?xml version="1.0" encoding="utf-8"?>
<calcChain xmlns="http://schemas.openxmlformats.org/spreadsheetml/2006/main">
  <c r="F8" i="5"/>
  <c r="F7"/>
  <c r="F6"/>
  <c r="I341" i="2"/>
  <c r="I342"/>
  <c r="I343"/>
  <c r="I344"/>
  <c r="I345"/>
  <c r="I346"/>
  <c r="I347"/>
  <c r="I348"/>
  <c r="I349"/>
  <c r="I350"/>
  <c r="I351"/>
  <c r="I352"/>
  <c r="I353"/>
  <c r="I354"/>
  <c r="I340"/>
  <c r="I271"/>
  <c r="I272"/>
  <c r="I273"/>
  <c r="I274"/>
  <c r="I275"/>
  <c r="I276"/>
  <c r="I277"/>
  <c r="I278"/>
  <c r="I279"/>
  <c r="I280"/>
  <c r="I281"/>
  <c r="I282"/>
  <c r="I283"/>
  <c r="I284"/>
  <c r="I270"/>
  <c r="I242"/>
  <c r="I243"/>
  <c r="I244"/>
  <c r="I245"/>
  <c r="I246"/>
  <c r="I247"/>
  <c r="I248"/>
  <c r="I249"/>
  <c r="I250"/>
  <c r="I251"/>
  <c r="I252"/>
  <c r="I253"/>
  <c r="I254"/>
  <c r="I255"/>
  <c r="I241"/>
  <c r="I207"/>
  <c r="I208"/>
  <c r="I209"/>
  <c r="I210"/>
  <c r="I211"/>
  <c r="I212"/>
  <c r="I213"/>
  <c r="I214"/>
  <c r="I215"/>
  <c r="I216"/>
  <c r="I217"/>
  <c r="I218"/>
  <c r="I219"/>
  <c r="I220"/>
  <c r="I206"/>
  <c r="I170"/>
  <c r="I171"/>
  <c r="I172"/>
  <c r="I173"/>
  <c r="I174"/>
  <c r="I175"/>
  <c r="I176"/>
  <c r="I177"/>
  <c r="I178"/>
  <c r="I179"/>
  <c r="I180"/>
  <c r="I181"/>
  <c r="I182"/>
  <c r="I183"/>
  <c r="I169"/>
  <c r="I151"/>
  <c r="I138"/>
  <c r="I139"/>
  <c r="I140"/>
  <c r="I141"/>
  <c r="I142"/>
  <c r="I143"/>
  <c r="I144"/>
  <c r="I145"/>
  <c r="I146"/>
  <c r="I147"/>
  <c r="I148"/>
  <c r="I149"/>
  <c r="I150"/>
  <c r="I137"/>
  <c r="I95"/>
  <c r="I96"/>
  <c r="I97"/>
  <c r="I98"/>
  <c r="I99"/>
  <c r="I100"/>
  <c r="I101"/>
  <c r="I102"/>
  <c r="I103"/>
  <c r="I104"/>
  <c r="I105"/>
  <c r="I106"/>
  <c r="I107"/>
  <c r="I108"/>
  <c r="I94"/>
  <c r="K329"/>
  <c r="L329" s="1"/>
  <c r="N329" s="1"/>
  <c r="K330"/>
  <c r="L330" s="1"/>
  <c r="N330" s="1"/>
  <c r="K331"/>
  <c r="K332"/>
  <c r="L332" s="1"/>
  <c r="N332" s="1"/>
  <c r="K333"/>
  <c r="L333" s="1"/>
  <c r="N333" s="1"/>
  <c r="K334"/>
  <c r="L334" s="1"/>
  <c r="N334" s="1"/>
  <c r="K335"/>
  <c r="L335" s="1"/>
  <c r="N335" s="1"/>
  <c r="K336"/>
  <c r="L336" s="1"/>
  <c r="N336" s="1"/>
  <c r="K337"/>
  <c r="L337" s="1"/>
  <c r="N337" s="1"/>
  <c r="K338"/>
  <c r="L338" s="1"/>
  <c r="N338" s="1"/>
  <c r="K339"/>
  <c r="L339" s="1"/>
  <c r="N339" s="1"/>
  <c r="K328"/>
  <c r="L328" s="1"/>
  <c r="N328" s="1"/>
  <c r="K312"/>
  <c r="L312" s="1"/>
  <c r="N312" s="1"/>
  <c r="K313"/>
  <c r="L313" s="1"/>
  <c r="N313" s="1"/>
  <c r="K314"/>
  <c r="K315"/>
  <c r="L315" s="1"/>
  <c r="N315" s="1"/>
  <c r="K316"/>
  <c r="L316" s="1"/>
  <c r="N316" s="1"/>
  <c r="K317"/>
  <c r="L317" s="1"/>
  <c r="N317" s="1"/>
  <c r="K311"/>
  <c r="K296"/>
  <c r="L296" s="1"/>
  <c r="N296" s="1"/>
  <c r="K297"/>
  <c r="L297" s="1"/>
  <c r="N297" s="1"/>
  <c r="K298"/>
  <c r="L298" s="1"/>
  <c r="N298" s="1"/>
  <c r="K299"/>
  <c r="K300"/>
  <c r="L300" s="1"/>
  <c r="N300" s="1"/>
  <c r="K295"/>
  <c r="L295" s="1"/>
  <c r="N295" s="1"/>
  <c r="K267"/>
  <c r="L267" s="1"/>
  <c r="N267" s="1"/>
  <c r="K268"/>
  <c r="L268" s="1"/>
  <c r="N268" s="1"/>
  <c r="K269"/>
  <c r="L269" s="1"/>
  <c r="N269" s="1"/>
  <c r="K266"/>
  <c r="L266" s="1"/>
  <c r="N266" s="1"/>
  <c r="K232"/>
  <c r="K233"/>
  <c r="L233" s="1"/>
  <c r="N233" s="1"/>
  <c r="K234"/>
  <c r="K235"/>
  <c r="L235" s="1"/>
  <c r="N235" s="1"/>
  <c r="K236"/>
  <c r="K237"/>
  <c r="L237" s="1"/>
  <c r="N237" s="1"/>
  <c r="K238"/>
  <c r="L238" s="1"/>
  <c r="N238" s="1"/>
  <c r="K239"/>
  <c r="L239" s="1"/>
  <c r="N239" s="1"/>
  <c r="K240"/>
  <c r="L240" s="1"/>
  <c r="N240" s="1"/>
  <c r="K231"/>
  <c r="L231" s="1"/>
  <c r="N231" s="1"/>
  <c r="K195"/>
  <c r="L195" s="1"/>
  <c r="N195" s="1"/>
  <c r="K196"/>
  <c r="L196" s="1"/>
  <c r="N196" s="1"/>
  <c r="K197"/>
  <c r="L197" s="1"/>
  <c r="N197" s="1"/>
  <c r="K198"/>
  <c r="L198" s="1"/>
  <c r="N198" s="1"/>
  <c r="K199"/>
  <c r="L199" s="1"/>
  <c r="N199" s="1"/>
  <c r="K200"/>
  <c r="L200" s="1"/>
  <c r="N200" s="1"/>
  <c r="K201"/>
  <c r="K202"/>
  <c r="L202" s="1"/>
  <c r="N202" s="1"/>
  <c r="K203"/>
  <c r="L203" s="1"/>
  <c r="N203" s="1"/>
  <c r="K204"/>
  <c r="L204" s="1"/>
  <c r="N204" s="1"/>
  <c r="K205"/>
  <c r="L205" s="1"/>
  <c r="N205" s="1"/>
  <c r="K194"/>
  <c r="L194" s="1"/>
  <c r="N194" s="1"/>
  <c r="K163"/>
  <c r="L163" s="1"/>
  <c r="N163" s="1"/>
  <c r="K164"/>
  <c r="L164" s="1"/>
  <c r="N164" s="1"/>
  <c r="K165"/>
  <c r="L165" s="1"/>
  <c r="N165" s="1"/>
  <c r="K166"/>
  <c r="L166" s="1"/>
  <c r="N166" s="1"/>
  <c r="K167"/>
  <c r="L167" s="1"/>
  <c r="N167" s="1"/>
  <c r="K168"/>
  <c r="L168" s="1"/>
  <c r="N168" s="1"/>
  <c r="K162"/>
  <c r="L162" s="1"/>
  <c r="N162" s="1"/>
  <c r="K120"/>
  <c r="K121"/>
  <c r="L121" s="1"/>
  <c r="N121" s="1"/>
  <c r="K122"/>
  <c r="L122" s="1"/>
  <c r="N122" s="1"/>
  <c r="K123"/>
  <c r="L123" s="1"/>
  <c r="N123" s="1"/>
  <c r="K124"/>
  <c r="K125"/>
  <c r="L125" s="1"/>
  <c r="N125" s="1"/>
  <c r="K126"/>
  <c r="L126" s="1"/>
  <c r="N126" s="1"/>
  <c r="K127"/>
  <c r="L127" s="1"/>
  <c r="N127" s="1"/>
  <c r="K128"/>
  <c r="L128" s="1"/>
  <c r="N128" s="1"/>
  <c r="K129"/>
  <c r="L129" s="1"/>
  <c r="N129" s="1"/>
  <c r="K130"/>
  <c r="L130" s="1"/>
  <c r="N130" s="1"/>
  <c r="K131"/>
  <c r="L131" s="1"/>
  <c r="N131" s="1"/>
  <c r="K132"/>
  <c r="L132" s="1"/>
  <c r="N132" s="1"/>
  <c r="K133"/>
  <c r="L133" s="1"/>
  <c r="N133" s="1"/>
  <c r="K134"/>
  <c r="L134" s="1"/>
  <c r="N134" s="1"/>
  <c r="K135"/>
  <c r="L135" s="1"/>
  <c r="N135" s="1"/>
  <c r="K136"/>
  <c r="L136" s="1"/>
  <c r="N136" s="1"/>
  <c r="K119"/>
  <c r="L119" s="1"/>
  <c r="N119" s="1"/>
  <c r="K81"/>
  <c r="L81" s="1"/>
  <c r="N81" s="1"/>
  <c r="K82"/>
  <c r="L82" s="1"/>
  <c r="N82" s="1"/>
  <c r="K83"/>
  <c r="L83" s="1"/>
  <c r="N83" s="1"/>
  <c r="K84"/>
  <c r="L84" s="1"/>
  <c r="N84" s="1"/>
  <c r="K85"/>
  <c r="L85" s="1"/>
  <c r="N85" s="1"/>
  <c r="K86"/>
  <c r="K87"/>
  <c r="L87" s="1"/>
  <c r="N87" s="1"/>
  <c r="K88"/>
  <c r="L88" s="1"/>
  <c r="N88" s="1"/>
  <c r="K89"/>
  <c r="L89" s="1"/>
  <c r="N89" s="1"/>
  <c r="K90"/>
  <c r="L90" s="1"/>
  <c r="N90" s="1"/>
  <c r="K91"/>
  <c r="L91" s="1"/>
  <c r="N91" s="1"/>
  <c r="K92"/>
  <c r="L92" s="1"/>
  <c r="N92" s="1"/>
  <c r="K93"/>
  <c r="L93" s="1"/>
  <c r="N93" s="1"/>
  <c r="K80"/>
  <c r="L80" s="1"/>
  <c r="N80" s="1"/>
  <c r="K35"/>
  <c r="L35" s="1"/>
  <c r="N35" s="1"/>
  <c r="K36"/>
  <c r="L36" s="1"/>
  <c r="N36" s="1"/>
  <c r="K37"/>
  <c r="L37" s="1"/>
  <c r="N37" s="1"/>
  <c r="K38"/>
  <c r="L38" s="1"/>
  <c r="N38" s="1"/>
  <c r="K39"/>
  <c r="L39" s="1"/>
  <c r="N39" s="1"/>
  <c r="K40"/>
  <c r="L40" s="1"/>
  <c r="N40" s="1"/>
  <c r="K41"/>
  <c r="L41" s="1"/>
  <c r="N41" s="1"/>
  <c r="K42"/>
  <c r="L42" s="1"/>
  <c r="N42" s="1"/>
  <c r="K43"/>
  <c r="L43" s="1"/>
  <c r="N43" s="1"/>
  <c r="K44"/>
  <c r="L44" s="1"/>
  <c r="N44" s="1"/>
  <c r="K45"/>
  <c r="L45" s="1"/>
  <c r="N45" s="1"/>
  <c r="K46"/>
  <c r="L46" s="1"/>
  <c r="N46" s="1"/>
  <c r="K47"/>
  <c r="L47" s="1"/>
  <c r="N47" s="1"/>
  <c r="K48"/>
  <c r="L48" s="1"/>
  <c r="N48" s="1"/>
  <c r="K49"/>
  <c r="L49" s="1"/>
  <c r="N49" s="1"/>
  <c r="K50"/>
  <c r="L50" s="1"/>
  <c r="N50" s="1"/>
  <c r="K51"/>
  <c r="K52"/>
  <c r="L52" s="1"/>
  <c r="N52" s="1"/>
  <c r="K53"/>
  <c r="L53" s="1"/>
  <c r="N53" s="1"/>
  <c r="K54"/>
  <c r="L54" s="1"/>
  <c r="N54" s="1"/>
  <c r="K55"/>
  <c r="L55" s="1"/>
  <c r="N55" s="1"/>
  <c r="K56"/>
  <c r="L56" s="1"/>
  <c r="N56" s="1"/>
  <c r="K57"/>
  <c r="L57" s="1"/>
  <c r="N57" s="1"/>
  <c r="K58"/>
  <c r="L58" s="1"/>
  <c r="N58" s="1"/>
  <c r="K59"/>
  <c r="L59" s="1"/>
  <c r="N59" s="1"/>
  <c r="K60"/>
  <c r="L60" s="1"/>
  <c r="N60" s="1"/>
  <c r="K61"/>
  <c r="L61" s="1"/>
  <c r="N61" s="1"/>
  <c r="K62"/>
  <c r="L62" s="1"/>
  <c r="N62" s="1"/>
  <c r="K63"/>
  <c r="K64"/>
  <c r="L64" s="1"/>
  <c r="N64" s="1"/>
  <c r="K65"/>
  <c r="L65" s="1"/>
  <c r="N65" s="1"/>
  <c r="K66"/>
  <c r="L66" s="1"/>
  <c r="N66" s="1"/>
  <c r="K67"/>
  <c r="L67" s="1"/>
  <c r="N67" s="1"/>
  <c r="K68"/>
  <c r="L68" s="1"/>
  <c r="N68" s="1"/>
  <c r="K69"/>
  <c r="L69" s="1"/>
  <c r="N69" s="1"/>
  <c r="K34"/>
  <c r="L34" s="1"/>
  <c r="N34" s="1"/>
  <c r="E341"/>
  <c r="E342"/>
  <c r="E343"/>
  <c r="E344"/>
  <c r="E345"/>
  <c r="E346"/>
  <c r="E347"/>
  <c r="E348"/>
  <c r="E349"/>
  <c r="E350"/>
  <c r="E351"/>
  <c r="E352"/>
  <c r="E353"/>
  <c r="E354"/>
  <c r="E340"/>
  <c r="E271"/>
  <c r="E272"/>
  <c r="E273"/>
  <c r="E274"/>
  <c r="E275"/>
  <c r="E276"/>
  <c r="E277"/>
  <c r="E278"/>
  <c r="E279"/>
  <c r="E280"/>
  <c r="E281"/>
  <c r="E282"/>
  <c r="E283"/>
  <c r="E284"/>
  <c r="E270"/>
  <c r="E242"/>
  <c r="E243"/>
  <c r="E244"/>
  <c r="E245"/>
  <c r="E246"/>
  <c r="E247"/>
  <c r="E248"/>
  <c r="E249"/>
  <c r="E250"/>
  <c r="E251"/>
  <c r="E252"/>
  <c r="E253"/>
  <c r="E254"/>
  <c r="E255"/>
  <c r="E241"/>
  <c r="E207"/>
  <c r="E208"/>
  <c r="E209"/>
  <c r="E210"/>
  <c r="E211"/>
  <c r="E212"/>
  <c r="E213"/>
  <c r="E214"/>
  <c r="E215"/>
  <c r="E216"/>
  <c r="E217"/>
  <c r="E218"/>
  <c r="E219"/>
  <c r="E220"/>
  <c r="E206"/>
  <c r="E170"/>
  <c r="E171"/>
  <c r="E172"/>
  <c r="E173"/>
  <c r="E174"/>
  <c r="E175"/>
  <c r="E176"/>
  <c r="E177"/>
  <c r="E178"/>
  <c r="E179"/>
  <c r="E180"/>
  <c r="E181"/>
  <c r="E182"/>
  <c r="E183"/>
  <c r="E169"/>
  <c r="E138"/>
  <c r="E139"/>
  <c r="E140"/>
  <c r="E141"/>
  <c r="E142"/>
  <c r="E143"/>
  <c r="E144"/>
  <c r="E145"/>
  <c r="E146"/>
  <c r="E147"/>
  <c r="E148"/>
  <c r="E149"/>
  <c r="E150"/>
  <c r="E151"/>
  <c r="E137"/>
  <c r="E95"/>
  <c r="E96"/>
  <c r="E97"/>
  <c r="E98"/>
  <c r="E99"/>
  <c r="E100"/>
  <c r="E101"/>
  <c r="E102"/>
  <c r="E103"/>
  <c r="E104"/>
  <c r="E105"/>
  <c r="E106"/>
  <c r="E107"/>
  <c r="E108"/>
  <c r="E94"/>
  <c r="E26" i="3"/>
  <c r="E30"/>
  <c r="E22"/>
  <c r="E21"/>
  <c r="E20"/>
  <c r="E19"/>
  <c r="E18"/>
  <c r="E17"/>
  <c r="E16"/>
  <c r="E15"/>
  <c r="E14"/>
  <c r="E13"/>
  <c r="E12"/>
  <c r="D8"/>
  <c r="D7"/>
  <c r="D6"/>
  <c r="D341" i="2"/>
  <c r="K341" s="1"/>
  <c r="L341" s="1"/>
  <c r="N341" s="1"/>
  <c r="D342"/>
  <c r="K342" s="1"/>
  <c r="L342" s="1"/>
  <c r="N342" s="1"/>
  <c r="D343"/>
  <c r="K343" s="1"/>
  <c r="L343" s="1"/>
  <c r="N343" s="1"/>
  <c r="D344"/>
  <c r="K344" s="1"/>
  <c r="L344" s="1"/>
  <c r="N344" s="1"/>
  <c r="D345"/>
  <c r="K345" s="1"/>
  <c r="L345" s="1"/>
  <c r="N345" s="1"/>
  <c r="D346"/>
  <c r="K346" s="1"/>
  <c r="L346" s="1"/>
  <c r="N346" s="1"/>
  <c r="D347"/>
  <c r="K347" s="1"/>
  <c r="L347" s="1"/>
  <c r="N347" s="1"/>
  <c r="D348"/>
  <c r="K348" s="1"/>
  <c r="L348" s="1"/>
  <c r="N348" s="1"/>
  <c r="D349"/>
  <c r="K349" s="1"/>
  <c r="L349" s="1"/>
  <c r="N349" s="1"/>
  <c r="D350"/>
  <c r="K350" s="1"/>
  <c r="L350" s="1"/>
  <c r="N350" s="1"/>
  <c r="D351"/>
  <c r="K351" s="1"/>
  <c r="L351" s="1"/>
  <c r="N351" s="1"/>
  <c r="D352"/>
  <c r="K352" s="1"/>
  <c r="L352" s="1"/>
  <c r="N352" s="1"/>
  <c r="D353"/>
  <c r="K353" s="1"/>
  <c r="L353" s="1"/>
  <c r="N353" s="1"/>
  <c r="D354"/>
  <c r="K354" s="1"/>
  <c r="L354" s="1"/>
  <c r="N354" s="1"/>
  <c r="D340"/>
  <c r="K340" s="1"/>
  <c r="L340" s="1"/>
  <c r="N340" s="1"/>
  <c r="D271"/>
  <c r="K271" s="1"/>
  <c r="L271" s="1"/>
  <c r="N271" s="1"/>
  <c r="D272"/>
  <c r="K272" s="1"/>
  <c r="L272" s="1"/>
  <c r="D273"/>
  <c r="K273" s="1"/>
  <c r="L273" s="1"/>
  <c r="D274"/>
  <c r="K274" s="1"/>
  <c r="L274" s="1"/>
  <c r="N274" s="1"/>
  <c r="D275"/>
  <c r="K275" s="1"/>
  <c r="L275" s="1"/>
  <c r="N275" s="1"/>
  <c r="D276"/>
  <c r="K276" s="1"/>
  <c r="L276" s="1"/>
  <c r="D277"/>
  <c r="K277" s="1"/>
  <c r="L277" s="1"/>
  <c r="D278"/>
  <c r="K278" s="1"/>
  <c r="L278" s="1"/>
  <c r="N278" s="1"/>
  <c r="D279"/>
  <c r="K279" s="1"/>
  <c r="L279" s="1"/>
  <c r="N279" s="1"/>
  <c r="D280"/>
  <c r="K280" s="1"/>
  <c r="L280" s="1"/>
  <c r="D281"/>
  <c r="K281" s="1"/>
  <c r="L281" s="1"/>
  <c r="D282"/>
  <c r="K282" s="1"/>
  <c r="L282" s="1"/>
  <c r="N282" s="1"/>
  <c r="D283"/>
  <c r="K283" s="1"/>
  <c r="L283" s="1"/>
  <c r="N283" s="1"/>
  <c r="D284"/>
  <c r="K284" s="1"/>
  <c r="L284" s="1"/>
  <c r="D270"/>
  <c r="K270" s="1"/>
  <c r="L270" s="1"/>
  <c r="L236"/>
  <c r="N236" s="1"/>
  <c r="D242"/>
  <c r="K242" s="1"/>
  <c r="L242" s="1"/>
  <c r="N242" s="1"/>
  <c r="D243"/>
  <c r="K243" s="1"/>
  <c r="L243" s="1"/>
  <c r="N243" s="1"/>
  <c r="D244"/>
  <c r="K244" s="1"/>
  <c r="L244" s="1"/>
  <c r="D245"/>
  <c r="K245" s="1"/>
  <c r="L245" s="1"/>
  <c r="D246"/>
  <c r="K246" s="1"/>
  <c r="L246" s="1"/>
  <c r="N246" s="1"/>
  <c r="D247"/>
  <c r="K247" s="1"/>
  <c r="L247" s="1"/>
  <c r="N247" s="1"/>
  <c r="D248"/>
  <c r="K248" s="1"/>
  <c r="L248" s="1"/>
  <c r="D249"/>
  <c r="K249" s="1"/>
  <c r="L249" s="1"/>
  <c r="D250"/>
  <c r="K250" s="1"/>
  <c r="L250" s="1"/>
  <c r="N250" s="1"/>
  <c r="D251"/>
  <c r="K251" s="1"/>
  <c r="L251" s="1"/>
  <c r="N251" s="1"/>
  <c r="D252"/>
  <c r="K252" s="1"/>
  <c r="L252" s="1"/>
  <c r="D253"/>
  <c r="K253" s="1"/>
  <c r="L253" s="1"/>
  <c r="D254"/>
  <c r="K254" s="1"/>
  <c r="L254" s="1"/>
  <c r="N254" s="1"/>
  <c r="D255"/>
  <c r="K255" s="1"/>
  <c r="L255" s="1"/>
  <c r="N255" s="1"/>
  <c r="D241"/>
  <c r="K241" s="1"/>
  <c r="L241" s="1"/>
  <c r="D207"/>
  <c r="K207" s="1"/>
  <c r="L207" s="1"/>
  <c r="D208"/>
  <c r="K208" s="1"/>
  <c r="L208" s="1"/>
  <c r="N208" s="1"/>
  <c r="D209"/>
  <c r="K209" s="1"/>
  <c r="L209" s="1"/>
  <c r="N209" s="1"/>
  <c r="D210"/>
  <c r="K210" s="1"/>
  <c r="L210" s="1"/>
  <c r="D211"/>
  <c r="K211" s="1"/>
  <c r="L211" s="1"/>
  <c r="D212"/>
  <c r="K212" s="1"/>
  <c r="L212" s="1"/>
  <c r="N212" s="1"/>
  <c r="D213"/>
  <c r="K213" s="1"/>
  <c r="L213" s="1"/>
  <c r="N213" s="1"/>
  <c r="D214"/>
  <c r="K214" s="1"/>
  <c r="L214" s="1"/>
  <c r="D215"/>
  <c r="K215" s="1"/>
  <c r="L215" s="1"/>
  <c r="D216"/>
  <c r="K216" s="1"/>
  <c r="L216" s="1"/>
  <c r="N216" s="1"/>
  <c r="D217"/>
  <c r="K217" s="1"/>
  <c r="L217" s="1"/>
  <c r="N217" s="1"/>
  <c r="D218"/>
  <c r="K218" s="1"/>
  <c r="L218" s="1"/>
  <c r="D219"/>
  <c r="K219" s="1"/>
  <c r="L219" s="1"/>
  <c r="D220"/>
  <c r="K220" s="1"/>
  <c r="L220" s="1"/>
  <c r="N220" s="1"/>
  <c r="D206"/>
  <c r="K206" s="1"/>
  <c r="L206" s="1"/>
  <c r="N206" s="1"/>
  <c r="D170"/>
  <c r="K170" s="1"/>
  <c r="L170" s="1"/>
  <c r="D171"/>
  <c r="K171" s="1"/>
  <c r="L171" s="1"/>
  <c r="D172"/>
  <c r="K172" s="1"/>
  <c r="L172" s="1"/>
  <c r="N172" s="1"/>
  <c r="D173"/>
  <c r="K173" s="1"/>
  <c r="L173" s="1"/>
  <c r="N173" s="1"/>
  <c r="D174"/>
  <c r="K174" s="1"/>
  <c r="L174" s="1"/>
  <c r="D175"/>
  <c r="K175" s="1"/>
  <c r="L175" s="1"/>
  <c r="D176"/>
  <c r="K176" s="1"/>
  <c r="L176" s="1"/>
  <c r="N176" s="1"/>
  <c r="D177"/>
  <c r="K177" s="1"/>
  <c r="L177" s="1"/>
  <c r="N177" s="1"/>
  <c r="D178"/>
  <c r="K178" s="1"/>
  <c r="L178" s="1"/>
  <c r="D179"/>
  <c r="K179" s="1"/>
  <c r="L179" s="1"/>
  <c r="D180"/>
  <c r="K180" s="1"/>
  <c r="L180" s="1"/>
  <c r="N180" s="1"/>
  <c r="D181"/>
  <c r="K181" s="1"/>
  <c r="L181" s="1"/>
  <c r="N181" s="1"/>
  <c r="D182"/>
  <c r="K182" s="1"/>
  <c r="L182" s="1"/>
  <c r="D183"/>
  <c r="K183" s="1"/>
  <c r="L183" s="1"/>
  <c r="D169"/>
  <c r="K169" s="1"/>
  <c r="L169" s="1"/>
  <c r="N169" s="1"/>
  <c r="L201"/>
  <c r="N201" s="1"/>
  <c r="D138"/>
  <c r="K138" s="1"/>
  <c r="L138" s="1"/>
  <c r="D139"/>
  <c r="K139" s="1"/>
  <c r="L139" s="1"/>
  <c r="D140"/>
  <c r="K140" s="1"/>
  <c r="L140" s="1"/>
  <c r="N140" s="1"/>
  <c r="D141"/>
  <c r="K141" s="1"/>
  <c r="L141" s="1"/>
  <c r="N141" s="1"/>
  <c r="D142"/>
  <c r="K142" s="1"/>
  <c r="L142" s="1"/>
  <c r="D143"/>
  <c r="K143" s="1"/>
  <c r="L143" s="1"/>
  <c r="D144"/>
  <c r="K144" s="1"/>
  <c r="L144" s="1"/>
  <c r="N144" s="1"/>
  <c r="D145"/>
  <c r="K145" s="1"/>
  <c r="L145" s="1"/>
  <c r="N145" s="1"/>
  <c r="D146"/>
  <c r="K146" s="1"/>
  <c r="L146" s="1"/>
  <c r="D147"/>
  <c r="K147" s="1"/>
  <c r="L147" s="1"/>
  <c r="D148"/>
  <c r="K148" s="1"/>
  <c r="L148" s="1"/>
  <c r="N148" s="1"/>
  <c r="D149"/>
  <c r="K149" s="1"/>
  <c r="L149" s="1"/>
  <c r="N149" s="1"/>
  <c r="D150"/>
  <c r="K150" s="1"/>
  <c r="L150" s="1"/>
  <c r="D151"/>
  <c r="K151" s="1"/>
  <c r="L151" s="1"/>
  <c r="N151" s="1"/>
  <c r="D137"/>
  <c r="K137" s="1"/>
  <c r="L137" s="1"/>
  <c r="N137" s="1"/>
  <c r="L124"/>
  <c r="N124" s="1"/>
  <c r="D95"/>
  <c r="K95" s="1"/>
  <c r="L95" s="1"/>
  <c r="N95" s="1"/>
  <c r="D96"/>
  <c r="K96" s="1"/>
  <c r="L96" s="1"/>
  <c r="N96" s="1"/>
  <c r="D97"/>
  <c r="K97" s="1"/>
  <c r="L97" s="1"/>
  <c r="D98"/>
  <c r="K98" s="1"/>
  <c r="L98" s="1"/>
  <c r="D99"/>
  <c r="K99" s="1"/>
  <c r="L99" s="1"/>
  <c r="N99" s="1"/>
  <c r="D100"/>
  <c r="K100" s="1"/>
  <c r="L100" s="1"/>
  <c r="N100" s="1"/>
  <c r="D101"/>
  <c r="K101" s="1"/>
  <c r="L101" s="1"/>
  <c r="D102"/>
  <c r="K102" s="1"/>
  <c r="L102" s="1"/>
  <c r="D103"/>
  <c r="K103" s="1"/>
  <c r="L103" s="1"/>
  <c r="N103" s="1"/>
  <c r="D104"/>
  <c r="K104" s="1"/>
  <c r="L104" s="1"/>
  <c r="N104" s="1"/>
  <c r="D105"/>
  <c r="K105" s="1"/>
  <c r="L105" s="1"/>
  <c r="D106"/>
  <c r="K106" s="1"/>
  <c r="L106" s="1"/>
  <c r="D107"/>
  <c r="K107" s="1"/>
  <c r="L107" s="1"/>
  <c r="N107" s="1"/>
  <c r="D108"/>
  <c r="K108" s="1"/>
  <c r="L108" s="1"/>
  <c r="N108" s="1"/>
  <c r="D94"/>
  <c r="K94" s="1"/>
  <c r="L94" s="1"/>
  <c r="N94" s="1"/>
  <c r="L86"/>
  <c r="N86" s="1"/>
  <c r="L51"/>
  <c r="N51" s="1"/>
  <c r="L63"/>
  <c r="N63" s="1"/>
  <c r="H7"/>
  <c r="H6"/>
  <c r="H8"/>
  <c r="I70"/>
  <c r="I318"/>
  <c r="I24"/>
  <c r="D19"/>
  <c r="K19" s="1"/>
  <c r="D23"/>
  <c r="K23" s="1"/>
  <c r="D22"/>
  <c r="K22" s="1"/>
  <c r="D21"/>
  <c r="K21" s="1"/>
  <c r="D20"/>
  <c r="K20" s="1"/>
  <c r="B22" i="3"/>
  <c r="B21"/>
  <c r="B20"/>
  <c r="B19"/>
  <c r="B18"/>
  <c r="B17"/>
  <c r="B16"/>
  <c r="B15"/>
  <c r="B14"/>
  <c r="B13"/>
  <c r="B12"/>
  <c r="E8"/>
  <c r="E7"/>
  <c r="L331" i="2"/>
  <c r="N331" s="1"/>
  <c r="L311"/>
  <c r="N311" s="1"/>
  <c r="I301"/>
  <c r="L299"/>
  <c r="N299" s="1"/>
  <c r="L234"/>
  <c r="N234" s="1"/>
  <c r="L232"/>
  <c r="N232" s="1"/>
  <c r="L120"/>
  <c r="N120" s="1"/>
  <c r="I184" l="1"/>
  <c r="I221"/>
  <c r="I109"/>
  <c r="N106"/>
  <c r="N102"/>
  <c r="N98"/>
  <c r="N147"/>
  <c r="N143"/>
  <c r="N139"/>
  <c r="N183"/>
  <c r="N179"/>
  <c r="N175"/>
  <c r="N171"/>
  <c r="N219"/>
  <c r="N215"/>
  <c r="N211"/>
  <c r="N207"/>
  <c r="N253"/>
  <c r="N249"/>
  <c r="N245"/>
  <c r="N270"/>
  <c r="N281"/>
  <c r="N277"/>
  <c r="N273"/>
  <c r="I152"/>
  <c r="I285"/>
  <c r="N150"/>
  <c r="N146"/>
  <c r="N142"/>
  <c r="N138"/>
  <c r="N182"/>
  <c r="N178"/>
  <c r="N174"/>
  <c r="N170"/>
  <c r="N218"/>
  <c r="N214"/>
  <c r="N210"/>
  <c r="N241"/>
  <c r="N252"/>
  <c r="N248"/>
  <c r="N244"/>
  <c r="N105"/>
  <c r="N101"/>
  <c r="N97"/>
  <c r="N284"/>
  <c r="N280"/>
  <c r="N276"/>
  <c r="N272"/>
  <c r="I355"/>
  <c r="I256"/>
  <c r="L21"/>
  <c r="N21" s="1"/>
  <c r="N355"/>
  <c r="L314"/>
  <c r="N314" s="1"/>
  <c r="N318" s="1"/>
  <c r="N319" s="1"/>
  <c r="N70"/>
  <c r="N71" s="1"/>
  <c r="N301"/>
  <c r="N302" s="1"/>
  <c r="N256" l="1"/>
  <c r="N257" s="1"/>
  <c r="N259" s="1"/>
  <c r="F18" i="3" s="1"/>
  <c r="G18" s="1"/>
  <c r="N152" i="2"/>
  <c r="N153" s="1"/>
  <c r="D15" i="3" s="1"/>
  <c r="N109" i="2"/>
  <c r="N110" s="1"/>
  <c r="D14" i="3" s="1"/>
  <c r="N285" i="2"/>
  <c r="N286" s="1"/>
  <c r="N288" s="1"/>
  <c r="F19" i="3" s="1"/>
  <c r="G19" s="1"/>
  <c r="N221" i="2"/>
  <c r="N222" s="1"/>
  <c r="D17" i="3" s="1"/>
  <c r="N184" i="2"/>
  <c r="N185" s="1"/>
  <c r="N187" s="1"/>
  <c r="F16" i="3" s="1"/>
  <c r="G16" s="1"/>
  <c r="N356" i="2"/>
  <c r="D22" i="3" s="1"/>
  <c r="N304" i="2"/>
  <c r="F20" i="3" s="1"/>
  <c r="G20" s="1"/>
  <c r="D20"/>
  <c r="N155" i="2"/>
  <c r="F15" i="3" s="1"/>
  <c r="G15" s="1"/>
  <c r="N321" i="2"/>
  <c r="F21" i="3" s="1"/>
  <c r="G21" s="1"/>
  <c r="D21"/>
  <c r="N73" i="2"/>
  <c r="F13" i="3" s="1"/>
  <c r="G13" s="1"/>
  <c r="D13"/>
  <c r="L22" i="2"/>
  <c r="N22" s="1"/>
  <c r="L20"/>
  <c r="N20" s="1"/>
  <c r="L23"/>
  <c r="N23" s="1"/>
  <c r="N224" l="1"/>
  <c r="F17" i="3" s="1"/>
  <c r="G17" s="1"/>
  <c r="D16"/>
  <c r="D19"/>
  <c r="N112" i="2"/>
  <c r="F14" i="3" s="1"/>
  <c r="G14" s="1"/>
  <c r="N358" i="2"/>
  <c r="F22" i="3" s="1"/>
  <c r="G22" s="1"/>
  <c r="D18"/>
  <c r="L19" i="2"/>
  <c r="N19" s="1"/>
  <c r="N24" s="1"/>
  <c r="N25" s="1"/>
  <c r="N27" l="1"/>
  <c r="F12" i="3" s="1"/>
  <c r="G12" s="1"/>
  <c r="D12"/>
</calcChain>
</file>

<file path=xl/sharedStrings.xml><?xml version="1.0" encoding="utf-8"?>
<sst xmlns="http://schemas.openxmlformats.org/spreadsheetml/2006/main" count="1003" uniqueCount="220">
  <si>
    <t>PANDUAN PENGISIAN</t>
  </si>
  <si>
    <t>FORM PERHITUNGAN EVALUASI MANDIRI CAPAIAN PEMBELAJARAN</t>
  </si>
  <si>
    <t>Nama</t>
  </si>
  <si>
    <t>:</t>
  </si>
  <si>
    <t>NIM</t>
  </si>
  <si>
    <t>Jumlah semester yang telah ditempuh</t>
  </si>
  <si>
    <t>No</t>
  </si>
  <si>
    <t>Kode</t>
  </si>
  <si>
    <t>Mata Kuliah</t>
  </si>
  <si>
    <t>Nilai</t>
  </si>
  <si>
    <t>T</t>
  </si>
  <si>
    <t>Manajemen Proyek</t>
  </si>
  <si>
    <t>Tugas Akhir</t>
  </si>
  <si>
    <t>Mengetahui</t>
  </si>
  <si>
    <t>FORMULIR EVALUASI MANDIRI PENGUKURAN CAPAIAN PEMBELAJARAN</t>
  </si>
  <si>
    <t>Huruf</t>
  </si>
  <si>
    <t>Harkat</t>
  </si>
  <si>
    <t>E</t>
  </si>
  <si>
    <t>D</t>
  </si>
  <si>
    <t>C</t>
  </si>
  <si>
    <t>Learning Outcome 1</t>
  </si>
  <si>
    <t>B</t>
  </si>
  <si>
    <t>SKS</t>
  </si>
  <si>
    <t>Keterangan</t>
  </si>
  <si>
    <t>K</t>
  </si>
  <si>
    <t xml:space="preserve">Earned </t>
  </si>
  <si>
    <t>Utama</t>
  </si>
  <si>
    <t>A</t>
  </si>
  <si>
    <t>Rentang</t>
  </si>
  <si>
    <t>Ket</t>
  </si>
  <si>
    <t>Nilai Huruf</t>
  </si>
  <si>
    <t>Jumlah =</t>
  </si>
  <si>
    <t>Nilai Maksimum =</t>
  </si>
  <si>
    <t>Capaian Kompetensi =</t>
  </si>
  <si>
    <t>Exemplary</t>
  </si>
  <si>
    <t>Learning Outcome 2</t>
  </si>
  <si>
    <t>Learning Outcome 3</t>
  </si>
  <si>
    <t>Nilai Mahasiswa =</t>
  </si>
  <si>
    <t>Learning Outcome 4</t>
  </si>
  <si>
    <t>Learning Outcome 5</t>
  </si>
  <si>
    <t>Learning Outcome 6</t>
  </si>
  <si>
    <t>Learning Outcome 7</t>
  </si>
  <si>
    <t>Learning Outcome 8</t>
  </si>
  <si>
    <t>Learning Outcome 9</t>
  </si>
  <si>
    <t>Learning Outcome 10</t>
  </si>
  <si>
    <t>Learning Outcome 11</t>
  </si>
  <si>
    <t>HASIL CAPAIAN PEMBELAJARAN</t>
  </si>
  <si>
    <t>Kompetensi (Learning Outcomes)</t>
  </si>
  <si>
    <t xml:space="preserve">Nilai Mahasiswa </t>
  </si>
  <si>
    <t>Nilai Maksimum</t>
  </si>
  <si>
    <t xml:space="preserve">Capaian Kompetensi </t>
  </si>
  <si>
    <t xml:space="preserve">Keterangan </t>
  </si>
  <si>
    <t>UNIVERSITAS TELKOM</t>
  </si>
  <si>
    <t>MUH1B3</t>
  </si>
  <si>
    <t>Kalkulus 1 B</t>
  </si>
  <si>
    <t>FUH1A3</t>
  </si>
  <si>
    <t>Fisika 1 A</t>
  </si>
  <si>
    <t>FUH1B1</t>
  </si>
  <si>
    <t>Praktikum Fisika  1 A</t>
  </si>
  <si>
    <t>LUH1B2</t>
  </si>
  <si>
    <t>Bahasa Inggris I</t>
  </si>
  <si>
    <t>LUH1A2</t>
  </si>
  <si>
    <t>Bahasa Indonesia</t>
  </si>
  <si>
    <t>HUH1G3</t>
  </si>
  <si>
    <t>Pancasila dan Kewarganegaraan</t>
  </si>
  <si>
    <t>KUH1A3</t>
  </si>
  <si>
    <t>Kimia</t>
  </si>
  <si>
    <t>HUH1X2</t>
  </si>
  <si>
    <t>Pendidikan Agama dan Etika</t>
  </si>
  <si>
    <t>Kalkulus 2 B</t>
  </si>
  <si>
    <t>FUH1D3</t>
  </si>
  <si>
    <t>Fisika 2 A</t>
  </si>
  <si>
    <t>FUH1E1</t>
  </si>
  <si>
    <t>Praktikum Fisika 2A</t>
  </si>
  <si>
    <t>FEH1J2</t>
  </si>
  <si>
    <t>Konsep Pengenalan Sains dan Teknologi A</t>
  </si>
  <si>
    <t>FEH1H3</t>
  </si>
  <si>
    <t>Algoritma dan Pemrograman B</t>
  </si>
  <si>
    <t>FEH1I1</t>
  </si>
  <si>
    <t>Praktikum Algoritma dan Pemrograman B</t>
  </si>
  <si>
    <t>LUH2C2</t>
  </si>
  <si>
    <t>Bahasa Inggris II</t>
  </si>
  <si>
    <t>DUH1A2</t>
  </si>
  <si>
    <t>Literasi TIK</t>
  </si>
  <si>
    <t>TTH1A2</t>
  </si>
  <si>
    <t>Pengenalan Teknik Telekomunikasi</t>
  </si>
  <si>
    <t>MUH1G3</t>
  </si>
  <si>
    <t>Matriks dan Ruang Vektor</t>
  </si>
  <si>
    <t>FEH2J3</t>
  </si>
  <si>
    <t>Matematika Diskrit B</t>
  </si>
  <si>
    <t>FEH2H3</t>
  </si>
  <si>
    <t>Aljabar Boolean dan Rangkaian Logika</t>
  </si>
  <si>
    <t>TTH2A3</t>
  </si>
  <si>
    <t>Jaringan dan Teknik Penyambungan Telekomunikasi</t>
  </si>
  <si>
    <t>FEH2I3</t>
  </si>
  <si>
    <t>Persamaan Diferensial dan Aplikasi</t>
  </si>
  <si>
    <t>FEH2B4</t>
  </si>
  <si>
    <t>Rangkaian Listrik</t>
  </si>
  <si>
    <t>TTH2B1</t>
  </si>
  <si>
    <t>Praktikum Teknik Telekomunikasi I</t>
  </si>
  <si>
    <t>MUH1F3</t>
  </si>
  <si>
    <t>Probabilitas dan Statistik</t>
  </si>
  <si>
    <t>FEH2K3</t>
  </si>
  <si>
    <t>Variabel Kompleks</t>
  </si>
  <si>
    <t>FEH2F3</t>
  </si>
  <si>
    <t>Elektromagnetika</t>
  </si>
  <si>
    <t>FEH2L3</t>
  </si>
  <si>
    <t>Pengolahan Sinyal Waktu Kontinyu</t>
  </si>
  <si>
    <t>TTH2D3</t>
  </si>
  <si>
    <t>Mikroprosesor</t>
  </si>
  <si>
    <t>FEH2G4</t>
  </si>
  <si>
    <t>Elektronika</t>
  </si>
  <si>
    <t>TTH2E1</t>
  </si>
  <si>
    <t>Praktikum Teknik Telekomunikasi II</t>
  </si>
  <si>
    <t>TTH3A4</t>
  </si>
  <si>
    <t>Sistem Komunikasi</t>
  </si>
  <si>
    <t>TTH3B3</t>
  </si>
  <si>
    <t>Elektromagnetika Telekomunikasi</t>
  </si>
  <si>
    <t>FEH3A3</t>
  </si>
  <si>
    <t>Pengolahan Sinyal Waktu Diskrit</t>
  </si>
  <si>
    <t>TTH3C3</t>
  </si>
  <si>
    <t>Jaringan Komunikasi Data</t>
  </si>
  <si>
    <t>TTH3D3</t>
  </si>
  <si>
    <t>Pemrograman Berbasis Objek</t>
  </si>
  <si>
    <t>DUH2A2</t>
  </si>
  <si>
    <t>Kewirausahaan</t>
  </si>
  <si>
    <t>TTH3E1</t>
  </si>
  <si>
    <t>Praktikum Teknik Telekomunikasi III</t>
  </si>
  <si>
    <t>FEH2D2</t>
  </si>
  <si>
    <t>Studium General</t>
  </si>
  <si>
    <t>TTH3G3</t>
  </si>
  <si>
    <t>Antena dan Propagasi</t>
  </si>
  <si>
    <t>TTH3H3</t>
  </si>
  <si>
    <t>Sistem Komunikasi Optik</t>
  </si>
  <si>
    <t>TTH3I3</t>
  </si>
  <si>
    <t>Elektronika Telekomunikasi</t>
  </si>
  <si>
    <t>TTH3J3</t>
  </si>
  <si>
    <t>Rekayasa Trafik</t>
  </si>
  <si>
    <t>TTH3K3</t>
  </si>
  <si>
    <t>Keamanan Jaringan</t>
  </si>
  <si>
    <t>FEH2E2</t>
  </si>
  <si>
    <t>Ekonomi Teknik B</t>
  </si>
  <si>
    <t>TTH3F1</t>
  </si>
  <si>
    <t>Praktikum Teknik Telekomunikasi IV</t>
  </si>
  <si>
    <t>Mata Kuliah Pilihan 1</t>
  </si>
  <si>
    <t>Mata Kuliah Pilihan 2</t>
  </si>
  <si>
    <t>TTH4A3</t>
  </si>
  <si>
    <t>Sistem Komunikasi Nirkabel</t>
  </si>
  <si>
    <t>Mata Kuliah Pilihan 3</t>
  </si>
  <si>
    <t>FEH4A2</t>
  </si>
  <si>
    <t>Penulisan Karya Ilmiah dan Proposal</t>
  </si>
  <si>
    <t>FEH3C3</t>
  </si>
  <si>
    <t>Mata Kuliah Pilihan 4</t>
  </si>
  <si>
    <t>DUH2B2</t>
  </si>
  <si>
    <t>Geladi *)</t>
  </si>
  <si>
    <t>FEH3B2</t>
  </si>
  <si>
    <t>Kerja Praktek *)</t>
  </si>
  <si>
    <t>TTH4B4</t>
  </si>
  <si>
    <t>PROGRAM STUDI TEKNIK TELEKOMUNIKASI – FAKULTAS TEKNIK ELEKTRO</t>
  </si>
  <si>
    <t>Dosen Wali</t>
  </si>
  <si>
    <t xml:space="preserve">PLO 1 Bertaqwa kepada Tuhan Yang Maha Esa dan mampu menunjukan sikap religious
</t>
  </si>
  <si>
    <t xml:space="preserve">PLO 2 Mempunyai pengetahuan dan kemampuan untuk menggunakan ilmu dasar, matematika, sains, dan rekayasa
</t>
  </si>
  <si>
    <t xml:space="preserve">PLO 3 Mempunyai kemampuan merancang suatu sistem, komponen, atau proses untuk memenuhi kebutuhan yang diharapkan dalam batasan-batasan realistis termasuk pengiriman konten broadband melalui metoda rekayasa di bidang telekomunikasi
</t>
  </si>
  <si>
    <t xml:space="preserve">PLO 4 Mempunyai kemampuan merancang dan melaksanakan eksperimen, termasuk menganalisis dan menginterpretasikan data secara ilmiah menggunakan metoda ilmiah
</t>
  </si>
  <si>
    <t xml:space="preserve">PLO 5 Mempunyai kemampuan untuk mengidentifikasi, memformulasi, dan
menyelesaikan permasalahan rekayasa telekomunikasi
</t>
  </si>
  <si>
    <t xml:space="preserve">PLO 6 Mempunyai keterampilan dalam mengoperasikan perangkat keras, menggunakan aplikasi perangkat lunak dan kemampuan pemograman yang berkaitan dengan teknologi informasi dan telekomunikasi
</t>
  </si>
  <si>
    <t xml:space="preserve">PLO 7 Mempunyai kemampuan untuk berkomunikasi secara efektif baik lisan maupun tulisan
</t>
  </si>
  <si>
    <t xml:space="preserve">PLO 8 Kemampuan merencanakan, menyelesaikan dan mengevaluasi tugas di dalam batsan-batasan yang ada
</t>
  </si>
  <si>
    <t xml:space="preserve">PLO 9 Mampu menunjukan sikap peran serta dalam kelompok kerja multidisiplin dan lintas budaya
</t>
  </si>
  <si>
    <t xml:space="preserve">PLO 10 Mampu menunjukkan sikap bertanggung jawab yang sesuai dengan etika profesi
</t>
  </si>
  <si>
    <t xml:space="preserve">PLO 11 Kemampuan memahami kebutuhan akan pembelajaran sepanjang hayat termasuk akses terhadap isu-isu mutakhir di bidang telekomunikasi dan wawasan kewirausahaan 
</t>
  </si>
  <si>
    <t>BC</t>
  </si>
  <si>
    <t>AB</t>
  </si>
  <si>
    <t>Mata Kuliah Pilihan 5</t>
  </si>
  <si>
    <t>Mata Kuliah Pilihan 6</t>
  </si>
  <si>
    <t>Mata Kuliah Pilihan 7</t>
  </si>
  <si>
    <t>Mata Kuliah Pilihan 8</t>
  </si>
  <si>
    <t>Mata Kuliah Pilihan 9</t>
  </si>
  <si>
    <t>Mata Kuliah Pilihan 10</t>
  </si>
  <si>
    <t>Mata Kuliah Pilihan 11</t>
  </si>
  <si>
    <t>Mata Kuliah Pilihan 12</t>
  </si>
  <si>
    <t>Mata Kuliah Pilihan 13</t>
  </si>
  <si>
    <t>Mata Kuliah Pilihan 14</t>
  </si>
  <si>
    <t>Mata Kuliah Pilihan 15</t>
  </si>
  <si>
    <t>Bertaqwa kepada Tuhan Yang Maha Esa dan mampu menunjukan sikap religious</t>
  </si>
  <si>
    <t>Mempunyai pengetahuan dan kemampuan untuk menggunakan ilmu dasar, matematika, sains, dan rekayasa</t>
  </si>
  <si>
    <t>Mempunyai kemampuan merancang suatu sistem, komponen, atau proses untuk memenuhi kebutuhan yang diharapkan dalam batasan-batasan realistis termasuk pengiriman konten broadband melalui metoda rekayasa di bidang telekomunikasi</t>
  </si>
  <si>
    <t>Mempunyai kemampuan merancang dan melaksanakan eksperimen, termasuk menganalisis dan menginterpretasikan data secara ilmiah menggunakan metoda ilmiah</t>
  </si>
  <si>
    <t xml:space="preserve">Mempunyai kemampuan untuk mengidentifikasi, memformulasi, dan
menyelesaikan permasalahan rekayasa telekomunikasi
</t>
  </si>
  <si>
    <t xml:space="preserve">Mempunyai keterampilan dalam mengoperasikan perangkat keras, menggunakan aplikasi perangkat lunak dan kemampuan pemograman yang berkaitan dengan teknologi informasi dan telekomunikasi
</t>
  </si>
  <si>
    <t>Mempunyai kemampuan untuk berkomunikasi secara efektif baik lisan maupun tulisan</t>
  </si>
  <si>
    <t>Kemampuan merencanakan, menyelesaikan dan mengevaluasi tugas di dalam batsan-batasan yang ada</t>
  </si>
  <si>
    <t>Mampu menunjukan sikap peran serta dalam kelompok kerja multidisiplin dan lintas budaya</t>
  </si>
  <si>
    <t>Mampu menunjukkan sikap bertanggung jawab yang sesuai dengan etika profesi</t>
  </si>
  <si>
    <t xml:space="preserve">Kemampuan memahami kebutuhan akan pembelajaran sepanjang hayat termasuk akses terhadap isu-isu mutakhir di bidang telekomunikasi dan wawasan kewirausahaan </t>
  </si>
  <si>
    <t>Unsatisfactory/Unacceptable</t>
  </si>
  <si>
    <t>Developing/Novice</t>
  </si>
  <si>
    <t>Competent/Apprentice</t>
  </si>
  <si>
    <t>Accomplished/Proficient</t>
  </si>
  <si>
    <t>0 sd 40</t>
  </si>
  <si>
    <t>Desti Madya</t>
  </si>
  <si>
    <t>Catatan :</t>
  </si>
  <si>
    <t>Kolom Keterangan dapat diisi dengan "utama" atau "pendukung"</t>
  </si>
  <si>
    <t>Jika utama, maka isi dengan angka "1" pada kolom K</t>
  </si>
  <si>
    <t>Jika pendukung, maka isi dengan angka "0,5" pada kolom K</t>
  </si>
  <si>
    <t>xxx</t>
  </si>
  <si>
    <t>40,01 sd 50</t>
  </si>
  <si>
    <t>50,01 sd 60</t>
  </si>
  <si>
    <t>60,01 sd 65</t>
  </si>
  <si>
    <t>65,01 sd 70</t>
  </si>
  <si>
    <t>70,01 sd 80</t>
  </si>
  <si>
    <t>80,01 sd 100</t>
  </si>
  <si>
    <t>( Nama Dosen Wali )</t>
  </si>
  <si>
    <r>
      <t>- Sheet</t>
    </r>
    <r>
      <rPr>
        <sz val="10"/>
        <color indexed="10"/>
        <rFont val="Arial Narrow"/>
        <family val="2"/>
      </rPr>
      <t xml:space="preserve"> </t>
    </r>
    <r>
      <rPr>
        <b/>
        <sz val="10"/>
        <color indexed="10"/>
        <rFont val="Arial Narrow"/>
        <family val="2"/>
      </rPr>
      <t>"1.Silahkan diisi"</t>
    </r>
    <r>
      <rPr>
        <sz val="10"/>
        <color indexed="8"/>
        <rFont val="Arial Narrow"/>
        <family val="2"/>
      </rPr>
      <t xml:space="preserve"> dan </t>
    </r>
    <r>
      <rPr>
        <b/>
        <sz val="10"/>
        <color indexed="10"/>
        <rFont val="Arial Narrow"/>
        <family val="2"/>
      </rPr>
      <t>"3.Hasil"</t>
    </r>
    <r>
      <rPr>
        <sz val="10"/>
        <color indexed="8"/>
        <rFont val="Arial Narrow"/>
        <family val="2"/>
      </rPr>
      <t xml:space="preserve"> merupakan form yang harus dicetak dan ditandatangani oleh Dosen Wali</t>
    </r>
  </si>
  <si>
    <r>
      <t xml:space="preserve">- Isikan </t>
    </r>
    <r>
      <rPr>
        <b/>
        <sz val="10"/>
        <color indexed="8"/>
        <rFont val="Arial Narrow"/>
        <family val="2"/>
      </rPr>
      <t>nama</t>
    </r>
    <r>
      <rPr>
        <sz val="10"/>
        <color indexed="8"/>
        <rFont val="Arial Narrow"/>
        <family val="2"/>
      </rPr>
      <t xml:space="preserve"> dan </t>
    </r>
    <r>
      <rPr>
        <b/>
        <sz val="10"/>
        <color indexed="8"/>
        <rFont val="Arial Narrow"/>
        <family val="2"/>
      </rPr>
      <t>nilai</t>
    </r>
    <r>
      <rPr>
        <sz val="10"/>
        <color indexed="8"/>
        <rFont val="Arial Narrow"/>
        <family val="2"/>
      </rPr>
      <t xml:space="preserve"> Anda pada sel yang telah disediakan (misal: A).</t>
    </r>
  </si>
  <si>
    <r>
      <t>- Pada sel</t>
    </r>
    <r>
      <rPr>
        <b/>
        <sz val="10"/>
        <color indexed="8"/>
        <rFont val="Arial Narrow"/>
        <family val="2"/>
      </rPr>
      <t xml:space="preserve"> C,D,E,F69 sampai dengan C,D,E,F83</t>
    </r>
    <r>
      <rPr>
        <sz val="10"/>
        <color indexed="8"/>
        <rFont val="Arial Narrow"/>
        <family val="2"/>
      </rPr>
      <t xml:space="preserve"> isikan kode, nama mata kuliah pilihan, jumlah sks dan nilai yang telah Anda ambil</t>
    </r>
  </si>
  <si>
    <r>
      <t>- Jika Anda belum mengambil Mata Kuliah yang tercantum, biarkan terisi "</t>
    </r>
    <r>
      <rPr>
        <b/>
        <sz val="10"/>
        <color indexed="8"/>
        <rFont val="Arial Narrow"/>
        <family val="2"/>
      </rPr>
      <t>T</t>
    </r>
    <r>
      <rPr>
        <sz val="10"/>
        <color indexed="8"/>
        <rFont val="Arial Narrow"/>
        <family val="2"/>
      </rPr>
      <t>" pada sel nilai Anda.</t>
    </r>
  </si>
  <si>
    <t>GRAFIK CAPAIAN PEMBELAJARAN</t>
  </si>
  <si>
    <t xml:space="preserve">Semester 1 </t>
  </si>
  <si>
    <t>Catatan Perwalian (LKS)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</si>
</sst>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u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7" fillId="4" borderId="12" xfId="0" applyFont="1" applyFill="1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5" borderId="0" xfId="0" applyFont="1" applyFill="1" applyAlignment="1">
      <alignment vertical="top"/>
    </xf>
    <xf numFmtId="0" fontId="8" fillId="5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/>
    </xf>
    <xf numFmtId="0" fontId="2" fillId="2" borderId="0" xfId="0" quotePrefix="1" applyFont="1" applyFill="1" applyBorder="1" applyAlignment="1" applyProtection="1">
      <alignment vertical="top"/>
    </xf>
    <xf numFmtId="0" fontId="2" fillId="2" borderId="5" xfId="0" quotePrefix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horizontal="center" vertical="top"/>
    </xf>
    <xf numFmtId="0" fontId="6" fillId="2" borderId="12" xfId="0" applyFont="1" applyFill="1" applyBorder="1" applyAlignment="1" applyProtection="1">
      <alignment horizontal="left" vertical="top" indent="1"/>
    </xf>
    <xf numFmtId="0" fontId="6" fillId="2" borderId="9" xfId="0" applyFont="1" applyFill="1" applyBorder="1" applyAlignment="1" applyProtection="1">
      <alignment horizontal="center" vertical="top"/>
    </xf>
    <xf numFmtId="0" fontId="6" fillId="2" borderId="9" xfId="0" applyFont="1" applyFill="1" applyBorder="1" applyAlignment="1" applyProtection="1">
      <alignment horizontal="left" vertical="top" indent="1"/>
    </xf>
    <xf numFmtId="0" fontId="6" fillId="2" borderId="10" xfId="0" applyFont="1" applyFill="1" applyBorder="1" applyAlignment="1" applyProtection="1">
      <alignment horizontal="left" vertical="top" indent="1"/>
    </xf>
    <xf numFmtId="0" fontId="6" fillId="2" borderId="11" xfId="0" applyFont="1" applyFill="1" applyBorder="1" applyAlignment="1" applyProtection="1">
      <alignment horizontal="left" vertical="top" indent="1"/>
    </xf>
    <xf numFmtId="0" fontId="6" fillId="2" borderId="12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horizontal="left" vertical="top" indent="1"/>
    </xf>
    <xf numFmtId="0" fontId="2" fillId="2" borderId="9" xfId="0" applyFont="1" applyFill="1" applyBorder="1" applyAlignment="1" applyProtection="1">
      <alignment horizontal="left" vertical="top" indent="1"/>
    </xf>
    <xf numFmtId="0" fontId="2" fillId="2" borderId="12" xfId="0" applyFont="1" applyFill="1" applyBorder="1" applyAlignment="1" applyProtection="1">
      <alignment horizontal="center" vertical="top"/>
    </xf>
    <xf numFmtId="0" fontId="2" fillId="3" borderId="12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2" fillId="2" borderId="11" xfId="0" applyFont="1" applyFill="1" applyBorder="1" applyAlignment="1" applyProtection="1">
      <alignment horizontal="center" vertical="top"/>
    </xf>
    <xf numFmtId="2" fontId="6" fillId="6" borderId="12" xfId="0" applyNumberFormat="1" applyFont="1" applyFill="1" applyBorder="1" applyAlignment="1" applyProtection="1">
      <alignment horizontal="center" vertical="top"/>
    </xf>
    <xf numFmtId="2" fontId="6" fillId="2" borderId="12" xfId="0" applyNumberFormat="1" applyFont="1" applyFill="1" applyBorder="1" applyAlignment="1" applyProtection="1">
      <alignment horizontal="center" vertical="top"/>
    </xf>
    <xf numFmtId="9" fontId="6" fillId="7" borderId="12" xfId="1" applyFont="1" applyFill="1" applyBorder="1" applyAlignment="1" applyProtection="1">
      <alignment horizontal="center"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0" fontId="2" fillId="5" borderId="0" xfId="0" applyFont="1" applyFill="1" applyBorder="1" applyAlignment="1">
      <alignment vertical="top"/>
    </xf>
    <xf numFmtId="2" fontId="2" fillId="0" borderId="11" xfId="0" applyNumberFormat="1" applyFont="1" applyFill="1" applyBorder="1" applyAlignment="1" applyProtection="1">
      <alignment horizontal="center" vertical="top"/>
    </xf>
    <xf numFmtId="0" fontId="2" fillId="2" borderId="7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vertical="top"/>
    </xf>
    <xf numFmtId="0" fontId="2" fillId="2" borderId="9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 vertical="top"/>
    </xf>
    <xf numFmtId="0" fontId="0" fillId="0" borderId="0" xfId="0" applyAlignment="1">
      <alignment horizontal="center" wrapText="1"/>
    </xf>
    <xf numFmtId="0" fontId="6" fillId="4" borderId="12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9" fillId="2" borderId="0" xfId="0" applyFont="1" applyFill="1" applyBorder="1" applyAlignment="1" applyProtection="1">
      <alignment vertical="top"/>
    </xf>
    <xf numFmtId="0" fontId="8" fillId="5" borderId="0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2" borderId="15" xfId="0" applyFont="1" applyFill="1" applyBorder="1" applyAlignment="1" applyProtection="1">
      <alignment horizontal="center" vertical="top"/>
    </xf>
    <xf numFmtId="0" fontId="2" fillId="2" borderId="8" xfId="0" applyFont="1" applyFill="1" applyBorder="1" applyAlignment="1" applyProtection="1">
      <alignment horizontal="center" vertical="top"/>
    </xf>
    <xf numFmtId="0" fontId="2" fillId="0" borderId="12" xfId="0" applyFont="1" applyFill="1" applyBorder="1" applyAlignment="1" applyProtection="1">
      <alignment horizontal="center" vertical="top"/>
    </xf>
    <xf numFmtId="2" fontId="2" fillId="0" borderId="12" xfId="0" applyNumberFormat="1" applyFont="1" applyFill="1" applyBorder="1" applyAlignment="1" applyProtection="1">
      <alignment horizontal="center" vertical="top"/>
    </xf>
    <xf numFmtId="2" fontId="2" fillId="2" borderId="12" xfId="0" applyNumberFormat="1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 vertical="top"/>
    </xf>
    <xf numFmtId="0" fontId="0" fillId="2" borderId="0" xfId="0" applyFill="1" applyAlignment="1"/>
    <xf numFmtId="0" fontId="8" fillId="5" borderId="0" xfId="0" applyFont="1" applyFill="1" applyBorder="1" applyAlignment="1">
      <alignment vertical="center"/>
    </xf>
    <xf numFmtId="0" fontId="0" fillId="2" borderId="0" xfId="0" applyFill="1" applyBorder="1"/>
    <xf numFmtId="0" fontId="6" fillId="3" borderId="12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left" vertical="top"/>
    </xf>
    <xf numFmtId="0" fontId="2" fillId="3" borderId="12" xfId="0" applyFont="1" applyFill="1" applyBorder="1" applyAlignment="1">
      <alignment horizontal="center" vertical="top"/>
    </xf>
    <xf numFmtId="9" fontId="6" fillId="7" borderId="12" xfId="1" applyNumberFormat="1" applyFont="1" applyFill="1" applyBorder="1" applyAlignment="1" applyProtection="1">
      <alignment horizontal="center" vertical="top"/>
    </xf>
    <xf numFmtId="0" fontId="6" fillId="5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right" vertical="top" wrapText="1"/>
    </xf>
    <xf numFmtId="0" fontId="3" fillId="9" borderId="0" xfId="0" applyFont="1" applyFill="1" applyAlignment="1">
      <alignment vertical="top"/>
    </xf>
    <xf numFmtId="0" fontId="6" fillId="3" borderId="12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Alignment="1">
      <alignment horizontal="center" wrapText="1"/>
    </xf>
    <xf numFmtId="0" fontId="6" fillId="3" borderId="0" xfId="0" applyFont="1" applyFill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top"/>
    </xf>
    <xf numFmtId="2" fontId="2" fillId="2" borderId="0" xfId="0" applyNumberFormat="1" applyFont="1" applyFill="1" applyBorder="1" applyAlignment="1" applyProtection="1">
      <alignment horizontal="center" vertical="top"/>
    </xf>
    <xf numFmtId="9" fontId="6" fillId="7" borderId="0" xfId="1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</xf>
    <xf numFmtId="9" fontId="6" fillId="7" borderId="0" xfId="1" applyFont="1" applyFill="1" applyBorder="1" applyAlignment="1" applyProtection="1">
      <alignment horizontal="center" vertical="top"/>
    </xf>
    <xf numFmtId="2" fontId="6" fillId="6" borderId="0" xfId="0" applyNumberFormat="1" applyFont="1" applyFill="1" applyBorder="1" applyAlignment="1" applyProtection="1">
      <alignment horizontal="center" vertical="top"/>
    </xf>
    <xf numFmtId="2" fontId="6" fillId="2" borderId="0" xfId="0" applyNumberFormat="1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2" fontId="2" fillId="2" borderId="5" xfId="0" applyNumberFormat="1" applyFont="1" applyFill="1" applyBorder="1" applyAlignment="1" applyProtection="1">
      <alignment horizontal="center" vertical="top"/>
    </xf>
    <xf numFmtId="2" fontId="6" fillId="2" borderId="5" xfId="0" applyNumberFormat="1" applyFont="1" applyFill="1" applyBorder="1" applyAlignment="1" applyProtection="1">
      <alignment horizontal="center" vertical="top"/>
    </xf>
    <xf numFmtId="9" fontId="6" fillId="2" borderId="5" xfId="1" applyNumberFormat="1" applyFont="1" applyFill="1" applyBorder="1" applyAlignment="1" applyProtection="1">
      <alignment horizontal="center" vertical="top"/>
    </xf>
    <xf numFmtId="9" fontId="6" fillId="2" borderId="5" xfId="1" applyFont="1" applyFill="1" applyBorder="1" applyAlignment="1" applyProtection="1">
      <alignment horizontal="center" vertical="top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9" fontId="6" fillId="2" borderId="12" xfId="1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4" xfId="0" quotePrefix="1" applyFont="1" applyFill="1" applyBorder="1" applyAlignment="1">
      <alignment horizontal="left" vertical="top" wrapText="1"/>
    </xf>
    <xf numFmtId="0" fontId="10" fillId="2" borderId="0" xfId="0" quotePrefix="1" applyFont="1" applyFill="1" applyBorder="1" applyAlignment="1">
      <alignment horizontal="left" vertical="top" wrapText="1"/>
    </xf>
    <xf numFmtId="0" fontId="10" fillId="2" borderId="5" xfId="0" quotePrefix="1" applyFont="1" applyFill="1" applyBorder="1" applyAlignment="1">
      <alignment horizontal="left" vertical="top" wrapText="1"/>
    </xf>
    <xf numFmtId="0" fontId="10" fillId="2" borderId="6" xfId="0" quotePrefix="1" applyFont="1" applyFill="1" applyBorder="1" applyAlignment="1">
      <alignment horizontal="left" vertical="top" wrapText="1"/>
    </xf>
    <xf numFmtId="0" fontId="10" fillId="2" borderId="7" xfId="0" quotePrefix="1" applyFont="1" applyFill="1" applyBorder="1" applyAlignment="1">
      <alignment horizontal="left" vertical="top" wrapText="1"/>
    </xf>
    <xf numFmtId="0" fontId="10" fillId="2" borderId="8" xfId="0" quotePrefix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9" xfId="0" applyFont="1" applyFill="1" applyBorder="1" applyAlignment="1" applyProtection="1">
      <alignment horizontal="right" vertical="top"/>
    </xf>
    <xf numFmtId="0" fontId="2" fillId="2" borderId="10" xfId="0" applyFont="1" applyFill="1" applyBorder="1" applyAlignment="1" applyProtection="1">
      <alignment horizontal="right" vertical="top"/>
    </xf>
    <xf numFmtId="0" fontId="2" fillId="2" borderId="12" xfId="0" applyFont="1" applyFill="1" applyBorder="1" applyAlignment="1" applyProtection="1">
      <alignment horizontal="right" vertical="top"/>
    </xf>
    <xf numFmtId="0" fontId="2" fillId="2" borderId="12" xfId="0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right" vertical="top"/>
    </xf>
    <xf numFmtId="0" fontId="2" fillId="2" borderId="7" xfId="0" applyFont="1" applyFill="1" applyBorder="1" applyAlignment="1" applyProtection="1">
      <alignment horizontal="right" vertical="top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wrapText="1"/>
    </xf>
    <xf numFmtId="0" fontId="2" fillId="2" borderId="12" xfId="0" applyFont="1" applyFill="1" applyBorder="1" applyAlignment="1" applyProtection="1">
      <alignment horizontal="left" vertical="top" wrapText="1" indent="1"/>
    </xf>
    <xf numFmtId="0" fontId="2" fillId="2" borderId="12" xfId="0" applyFont="1" applyFill="1" applyBorder="1" applyAlignment="1" applyProtection="1">
      <alignment horizontal="left" vertical="top"/>
    </xf>
    <xf numFmtId="0" fontId="2" fillId="2" borderId="9" xfId="0" applyFont="1" applyFill="1" applyBorder="1" applyAlignment="1" applyProtection="1">
      <alignment horizontal="right" vertical="top" wrapText="1"/>
    </xf>
    <xf numFmtId="0" fontId="2" fillId="2" borderId="10" xfId="0" applyFont="1" applyFill="1" applyBorder="1" applyAlignment="1" applyProtection="1">
      <alignment horizontal="right" vertical="top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" fillId="2" borderId="9" xfId="0" applyFont="1" applyFill="1" applyBorder="1" applyAlignment="1" applyProtection="1">
      <alignment horizontal="left" vertical="top"/>
    </xf>
    <xf numFmtId="0" fontId="2" fillId="2" borderId="10" xfId="0" applyFont="1" applyFill="1" applyBorder="1" applyAlignment="1" applyProtection="1">
      <alignment horizontal="left" vertical="top"/>
    </xf>
    <xf numFmtId="0" fontId="2" fillId="2" borderId="11" xfId="0" applyFont="1" applyFill="1" applyBorder="1" applyAlignment="1" applyProtection="1">
      <alignment horizontal="left" vertical="top"/>
    </xf>
    <xf numFmtId="0" fontId="2" fillId="2" borderId="12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vertical="top" wrapText="1"/>
    </xf>
    <xf numFmtId="0" fontId="2" fillId="2" borderId="11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0" fillId="0" borderId="12" xfId="0" applyBorder="1" applyAlignment="1">
      <alignment vertical="top" wrapText="1"/>
    </xf>
    <xf numFmtId="0" fontId="6" fillId="2" borderId="12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vertical="top"/>
    </xf>
    <xf numFmtId="0" fontId="8" fillId="5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style val="31"/>
  <c:chart>
    <c:title>
      <c:tx>
        <c:rich>
          <a:bodyPr/>
          <a:lstStyle/>
          <a:p>
            <a:pPr>
              <a:defRPr/>
            </a:pPr>
            <a:r>
              <a:rPr lang="id-ID"/>
              <a:t>Grafik Capaian Pembelajaran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'3.Hasil'!$F$11</c:f>
              <c:strCache>
                <c:ptCount val="1"/>
              </c:strCache>
            </c:strRef>
          </c:tx>
          <c:dLbls>
            <c:showVal val="1"/>
          </c:dLbls>
          <c:val>
            <c:numRef>
              <c:f>'3.Hasil'!$F$12:$F$22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axId val="67284992"/>
        <c:axId val="86710528"/>
      </c:barChart>
      <c:catAx>
        <c:axId val="67284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PLO</a:t>
                </a:r>
              </a:p>
            </c:rich>
          </c:tx>
          <c:layout/>
        </c:title>
        <c:majorTickMark val="none"/>
        <c:tickLblPos val="nextTo"/>
        <c:crossAx val="86710528"/>
        <c:crosses val="autoZero"/>
        <c:auto val="1"/>
        <c:lblAlgn val="ctr"/>
        <c:lblOffset val="100"/>
      </c:catAx>
      <c:valAx>
        <c:axId val="86710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Capaian</a:t>
                </a:r>
              </a:p>
            </c:rich>
          </c:tx>
          <c:layout/>
        </c:title>
        <c:numFmt formatCode="0%" sourceLinked="1"/>
        <c:tickLblPos val="nextTo"/>
        <c:crossAx val="6728499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9</xdr:row>
      <xdr:rowOff>0</xdr:rowOff>
    </xdr:from>
    <xdr:to>
      <xdr:col>14</xdr:col>
      <xdr:colOff>571500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Form-Evaluasi-Mandiri-Capaian-Pembelajaran(new)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Self-Review%20Report%20JABEE/Capaian%20LO/CHAP%203/1.%20HOLISTIC%20EVALUATION%20K2009%20(ACHKHU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Silahkan diisi"/>
      <sheetName val="2.Evaluasi Mandiri"/>
      <sheetName val="3.Hasil"/>
      <sheetName val="4.Capaian LO"/>
    </sheetNames>
    <sheetDataSet>
      <sheetData sheetId="0">
        <row r="13">
          <cell r="D13">
            <v>15511000</v>
          </cell>
        </row>
        <row r="14">
          <cell r="D14">
            <v>3</v>
          </cell>
        </row>
      </sheetData>
      <sheetData sheetId="1">
        <row r="7">
          <cell r="H7" t="str">
            <v>FULAN</v>
          </cell>
        </row>
      </sheetData>
      <sheetData sheetId="2">
        <row r="11">
          <cell r="F11">
            <v>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sli"/>
      <sheetName val="Kode+Nama+SKS+Nilai"/>
      <sheetName val="Hasil"/>
      <sheetName val="10"/>
      <sheetName val="Chart Final"/>
      <sheetName val="09"/>
      <sheetName val="ACHU"/>
      <sheetName val="ACHU (48912)"/>
      <sheetName val="Chart ACHU"/>
    </sheetNames>
    <sheetDataSet>
      <sheetData sheetId="0" refreshError="1"/>
      <sheetData sheetId="1" refreshError="1"/>
      <sheetData sheetId="2" refreshError="1">
        <row r="2">
          <cell r="AK2">
            <v>1</v>
          </cell>
        </row>
        <row r="3">
          <cell r="AK3">
            <v>2</v>
          </cell>
        </row>
        <row r="4">
          <cell r="AK4">
            <v>3</v>
          </cell>
        </row>
        <row r="5">
          <cell r="AK5">
            <v>4</v>
          </cell>
        </row>
        <row r="6">
          <cell r="AK6">
            <v>5</v>
          </cell>
        </row>
        <row r="7">
          <cell r="AK7">
            <v>6</v>
          </cell>
        </row>
        <row r="8">
          <cell r="AK8">
            <v>7</v>
          </cell>
        </row>
        <row r="9">
          <cell r="AK9">
            <v>8</v>
          </cell>
        </row>
        <row r="10">
          <cell r="AK10">
            <v>9</v>
          </cell>
        </row>
        <row r="11">
          <cell r="AK11">
            <v>10</v>
          </cell>
        </row>
        <row r="12">
          <cell r="AK12">
            <v>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T90"/>
  <sheetViews>
    <sheetView tabSelected="1" zoomScaleSheetLayoutView="90" workbookViewId="0">
      <selection activeCell="D56" sqref="D56"/>
    </sheetView>
  </sheetViews>
  <sheetFormatPr defaultRowHeight="16.5"/>
  <cols>
    <col min="1" max="1" width="9.140625" style="5"/>
    <col min="2" max="2" width="9" style="1" customWidth="1"/>
    <col min="3" max="3" width="9.42578125" style="1" bestFit="1" customWidth="1"/>
    <col min="4" max="4" width="53.85546875" style="1" customWidth="1"/>
    <col min="5" max="5" width="7.140625" style="2" customWidth="1"/>
    <col min="6" max="6" width="9.85546875" style="3" customWidth="1"/>
    <col min="7" max="7" width="9.140625" style="4"/>
    <col min="8" max="8" width="22.28515625" style="3" bestFit="1" customWidth="1"/>
    <col min="9" max="9" width="9.140625" style="5"/>
    <col min="10" max="15" width="9.140625" style="6"/>
    <col min="16" max="16384" width="9.140625" style="5"/>
  </cols>
  <sheetData>
    <row r="2" spans="2:15" ht="16.5" customHeight="1">
      <c r="B2" s="135" t="s">
        <v>0</v>
      </c>
      <c r="C2" s="136"/>
      <c r="D2" s="136"/>
      <c r="E2" s="136"/>
      <c r="F2" s="137"/>
      <c r="G2" s="89"/>
      <c r="H2" s="95" t="s">
        <v>219</v>
      </c>
      <c r="I2" s="95"/>
      <c r="J2" s="95"/>
      <c r="K2" s="95"/>
      <c r="L2" s="95"/>
      <c r="M2" s="95"/>
      <c r="N2" s="89"/>
      <c r="O2" s="89"/>
    </row>
    <row r="3" spans="2:15" ht="16.5" customHeight="1">
      <c r="B3" s="138" t="s">
        <v>214</v>
      </c>
      <c r="C3" s="139"/>
      <c r="D3" s="139"/>
      <c r="E3" s="139"/>
      <c r="F3" s="140"/>
      <c r="G3" s="89"/>
      <c r="H3" s="95" t="s">
        <v>218</v>
      </c>
      <c r="I3" s="95"/>
      <c r="J3" s="95"/>
      <c r="K3" s="95"/>
      <c r="L3" s="95"/>
      <c r="M3" s="95"/>
      <c r="N3" s="89"/>
      <c r="O3" s="89"/>
    </row>
    <row r="4" spans="2:15" ht="16.5" customHeight="1">
      <c r="B4" s="138" t="s">
        <v>215</v>
      </c>
      <c r="C4" s="139"/>
      <c r="D4" s="139"/>
      <c r="E4" s="139"/>
      <c r="F4" s="140"/>
      <c r="G4" s="89"/>
      <c r="H4" s="95"/>
      <c r="I4" s="95"/>
      <c r="J4" s="95"/>
      <c r="K4" s="95"/>
      <c r="L4" s="95"/>
      <c r="M4" s="95"/>
      <c r="N4" s="89"/>
      <c r="O4" s="89"/>
    </row>
    <row r="5" spans="2:15" ht="16.5" customHeight="1">
      <c r="B5" s="138" t="s">
        <v>216</v>
      </c>
      <c r="C5" s="139"/>
      <c r="D5" s="139"/>
      <c r="E5" s="139"/>
      <c r="F5" s="140"/>
      <c r="G5" s="89"/>
      <c r="H5" s="95"/>
      <c r="I5" s="95"/>
      <c r="J5" s="95"/>
      <c r="K5" s="95"/>
      <c r="L5" s="95"/>
      <c r="M5" s="95"/>
      <c r="N5" s="89"/>
      <c r="O5" s="89"/>
    </row>
    <row r="6" spans="2:15" ht="16.5" customHeight="1">
      <c r="B6" s="141" t="s">
        <v>213</v>
      </c>
      <c r="C6" s="142"/>
      <c r="D6" s="142"/>
      <c r="E6" s="142"/>
      <c r="F6" s="143"/>
      <c r="G6" s="89"/>
      <c r="H6" s="95"/>
      <c r="I6" s="95"/>
      <c r="J6" s="95"/>
      <c r="K6" s="95"/>
      <c r="L6" s="95"/>
      <c r="M6" s="95"/>
      <c r="N6" s="89"/>
      <c r="O6" s="89"/>
    </row>
    <row r="7" spans="2:15">
      <c r="B7" s="96"/>
      <c r="C7" s="96"/>
      <c r="D7" s="96"/>
      <c r="E7" s="7"/>
      <c r="F7" s="8"/>
      <c r="G7" s="7"/>
      <c r="H7" s="95"/>
      <c r="I7" s="89"/>
      <c r="J7" s="95"/>
      <c r="K7" s="95"/>
      <c r="L7" s="95"/>
      <c r="M7" s="95"/>
      <c r="N7" s="95"/>
      <c r="O7" s="95"/>
    </row>
    <row r="8" spans="2:15">
      <c r="B8" s="134" t="s">
        <v>1</v>
      </c>
      <c r="C8" s="134"/>
      <c r="D8" s="134"/>
      <c r="E8" s="134"/>
      <c r="F8" s="134"/>
      <c r="G8" s="7" t="s">
        <v>3</v>
      </c>
      <c r="H8" s="95"/>
      <c r="I8" s="89"/>
      <c r="J8" s="95"/>
      <c r="K8" s="95"/>
      <c r="L8" s="95"/>
      <c r="M8" s="95"/>
      <c r="N8" s="95"/>
      <c r="O8" s="95"/>
    </row>
    <row r="9" spans="2:15" ht="18.75">
      <c r="B9" s="134" t="s">
        <v>158</v>
      </c>
      <c r="C9" s="134"/>
      <c r="D9" s="134"/>
      <c r="E9" s="134"/>
      <c r="F9" s="134"/>
      <c r="G9" s="97"/>
      <c r="H9" s="95"/>
      <c r="I9" s="89"/>
      <c r="J9" s="95"/>
      <c r="K9" s="95"/>
      <c r="L9" s="95"/>
      <c r="M9" s="95"/>
      <c r="N9" s="95"/>
      <c r="O9" s="95"/>
    </row>
    <row r="10" spans="2:15" ht="18.75">
      <c r="B10" s="134" t="s">
        <v>52</v>
      </c>
      <c r="C10" s="134"/>
      <c r="D10" s="134"/>
      <c r="E10" s="134"/>
      <c r="F10" s="134"/>
      <c r="G10" s="97"/>
      <c r="H10" s="95"/>
      <c r="I10" s="89"/>
      <c r="J10" s="95"/>
      <c r="K10" s="95"/>
      <c r="L10" s="95"/>
      <c r="M10" s="95"/>
      <c r="N10" s="95"/>
      <c r="O10" s="95"/>
    </row>
    <row r="11" spans="2:15" ht="18.75">
      <c r="B11" s="97"/>
      <c r="C11" s="97"/>
      <c r="D11" s="97"/>
      <c r="E11" s="97"/>
      <c r="F11" s="97"/>
      <c r="G11" s="97"/>
      <c r="H11" s="95"/>
      <c r="I11" s="89"/>
      <c r="J11" s="95"/>
      <c r="K11" s="95"/>
      <c r="L11" s="95"/>
      <c r="M11" s="95"/>
      <c r="N11" s="95"/>
      <c r="O11" s="95"/>
    </row>
    <row r="12" spans="2:15">
      <c r="B12" s="9" t="s">
        <v>2</v>
      </c>
      <c r="C12" s="10" t="s">
        <v>3</v>
      </c>
      <c r="D12" s="90" t="s">
        <v>200</v>
      </c>
      <c r="E12" s="91"/>
      <c r="F12" s="89"/>
      <c r="G12" s="7"/>
      <c r="H12" s="95"/>
      <c r="I12" s="89"/>
      <c r="J12" s="95"/>
      <c r="K12" s="95"/>
      <c r="L12" s="95"/>
      <c r="M12" s="95"/>
      <c r="N12" s="95"/>
      <c r="O12" s="95"/>
    </row>
    <row r="13" spans="2:15">
      <c r="B13" s="9" t="s">
        <v>4</v>
      </c>
      <c r="C13" s="10" t="s">
        <v>3</v>
      </c>
      <c r="D13" s="108">
        <v>165</v>
      </c>
      <c r="E13" s="91"/>
      <c r="F13" s="89"/>
      <c r="G13" s="7"/>
      <c r="H13" s="95"/>
      <c r="I13" s="89"/>
      <c r="J13" s="95"/>
      <c r="K13" s="95"/>
      <c r="L13" s="95"/>
      <c r="M13" s="95"/>
      <c r="N13" s="95"/>
      <c r="O13" s="95"/>
    </row>
    <row r="14" spans="2:15" ht="67.5" customHeight="1">
      <c r="B14" s="105" t="s">
        <v>5</v>
      </c>
      <c r="C14" s="106" t="s">
        <v>3</v>
      </c>
      <c r="D14" s="108">
        <v>6</v>
      </c>
      <c r="E14" s="91"/>
      <c r="F14" s="89"/>
      <c r="G14" s="7"/>
      <c r="H14" s="95"/>
      <c r="I14" s="89"/>
      <c r="J14" s="95"/>
      <c r="K14" s="95"/>
      <c r="L14" s="95"/>
      <c r="M14" s="95"/>
      <c r="N14" s="95"/>
      <c r="O14" s="95"/>
    </row>
    <row r="15" spans="2:15">
      <c r="E15" s="11"/>
      <c r="F15" s="8"/>
      <c r="G15" s="7"/>
      <c r="H15" s="95"/>
    </row>
    <row r="16" spans="2:15">
      <c r="B16" s="12" t="s">
        <v>6</v>
      </c>
      <c r="C16" s="12" t="s">
        <v>7</v>
      </c>
      <c r="D16" s="69" t="s">
        <v>8</v>
      </c>
      <c r="E16" s="69" t="s">
        <v>22</v>
      </c>
      <c r="F16" s="12" t="s">
        <v>9</v>
      </c>
      <c r="G16" s="5"/>
      <c r="H16" s="95"/>
    </row>
    <row r="17" spans="2:20">
      <c r="B17" s="70">
        <v>1</v>
      </c>
      <c r="C17" s="71" t="s">
        <v>53</v>
      </c>
      <c r="D17" s="71" t="s">
        <v>54</v>
      </c>
      <c r="E17" s="71">
        <v>3</v>
      </c>
      <c r="F17" s="13" t="s">
        <v>27</v>
      </c>
      <c r="G17" s="5"/>
    </row>
    <row r="18" spans="2:20">
      <c r="B18" s="70">
        <v>2</v>
      </c>
      <c r="C18" s="71" t="s">
        <v>55</v>
      </c>
      <c r="D18" s="71" t="s">
        <v>56</v>
      </c>
      <c r="E18" s="71">
        <v>3</v>
      </c>
      <c r="F18" s="13" t="s">
        <v>27</v>
      </c>
      <c r="G18" s="5"/>
    </row>
    <row r="19" spans="2:20">
      <c r="B19" s="70">
        <v>3</v>
      </c>
      <c r="C19" s="71" t="s">
        <v>57</v>
      </c>
      <c r="D19" s="71" t="s">
        <v>58</v>
      </c>
      <c r="E19" s="71">
        <v>1</v>
      </c>
      <c r="F19" s="13" t="s">
        <v>27</v>
      </c>
      <c r="G19" s="5"/>
    </row>
    <row r="20" spans="2:20" ht="15">
      <c r="B20" s="70">
        <v>4</v>
      </c>
      <c r="C20" s="71" t="s">
        <v>59</v>
      </c>
      <c r="D20" s="71" t="s">
        <v>60</v>
      </c>
      <c r="E20" s="71">
        <v>2</v>
      </c>
      <c r="F20" s="13" t="s">
        <v>27</v>
      </c>
      <c r="G20" s="5"/>
      <c r="H20" s="5"/>
    </row>
    <row r="21" spans="2:20" ht="15">
      <c r="B21" s="70">
        <v>5</v>
      </c>
      <c r="C21" s="71" t="s">
        <v>61</v>
      </c>
      <c r="D21" s="71" t="s">
        <v>62</v>
      </c>
      <c r="E21" s="71">
        <v>2</v>
      </c>
      <c r="F21" s="13" t="s">
        <v>27</v>
      </c>
      <c r="G21" s="5"/>
      <c r="H21" s="5"/>
      <c r="T21" s="87"/>
    </row>
    <row r="22" spans="2:20" ht="15">
      <c r="B22" s="70">
        <v>6</v>
      </c>
      <c r="C22" s="71" t="s">
        <v>63</v>
      </c>
      <c r="D22" s="71" t="s">
        <v>64</v>
      </c>
      <c r="E22" s="71">
        <v>3</v>
      </c>
      <c r="F22" s="13" t="s">
        <v>27</v>
      </c>
      <c r="G22" s="5"/>
      <c r="H22" s="5"/>
    </row>
    <row r="23" spans="2:20" ht="15">
      <c r="B23" s="70">
        <v>7</v>
      </c>
      <c r="C23" s="71" t="s">
        <v>65</v>
      </c>
      <c r="D23" s="71" t="s">
        <v>66</v>
      </c>
      <c r="E23" s="71">
        <v>3</v>
      </c>
      <c r="F23" s="13" t="s">
        <v>27</v>
      </c>
      <c r="G23" s="5"/>
      <c r="H23" s="5"/>
      <c r="R23" s="89"/>
      <c r="S23" s="89"/>
      <c r="T23" s="94"/>
    </row>
    <row r="24" spans="2:20" ht="15">
      <c r="B24" s="70">
        <v>8</v>
      </c>
      <c r="C24" s="71" t="s">
        <v>67</v>
      </c>
      <c r="D24" s="71" t="s">
        <v>68</v>
      </c>
      <c r="E24" s="71">
        <v>2</v>
      </c>
      <c r="F24" s="13" t="s">
        <v>27</v>
      </c>
      <c r="G24" s="5"/>
      <c r="H24" s="5"/>
      <c r="R24" s="89"/>
      <c r="S24" s="89"/>
      <c r="T24" s="94"/>
    </row>
    <row r="25" spans="2:20" ht="15">
      <c r="B25" s="70">
        <v>9</v>
      </c>
      <c r="C25" s="71" t="s">
        <v>53</v>
      </c>
      <c r="D25" s="71" t="s">
        <v>69</v>
      </c>
      <c r="E25" s="71">
        <v>3</v>
      </c>
      <c r="F25" s="13" t="s">
        <v>27</v>
      </c>
      <c r="G25" s="5"/>
      <c r="H25" s="5"/>
    </row>
    <row r="26" spans="2:20" ht="15">
      <c r="B26" s="70">
        <v>10</v>
      </c>
      <c r="C26" s="71" t="s">
        <v>70</v>
      </c>
      <c r="D26" s="71" t="s">
        <v>71</v>
      </c>
      <c r="E26" s="71">
        <v>3</v>
      </c>
      <c r="F26" s="13" t="s">
        <v>27</v>
      </c>
      <c r="G26" s="5"/>
      <c r="H26" s="5"/>
    </row>
    <row r="27" spans="2:20" ht="15">
      <c r="B27" s="70">
        <v>11</v>
      </c>
      <c r="C27" s="71" t="s">
        <v>72</v>
      </c>
      <c r="D27" s="71" t="s">
        <v>73</v>
      </c>
      <c r="E27" s="71">
        <v>1</v>
      </c>
      <c r="F27" s="13" t="s">
        <v>27</v>
      </c>
      <c r="G27" s="5"/>
      <c r="H27" s="5"/>
    </row>
    <row r="28" spans="2:20" ht="15">
      <c r="B28" s="70">
        <v>12</v>
      </c>
      <c r="C28" s="71" t="s">
        <v>74</v>
      </c>
      <c r="D28" s="71" t="s">
        <v>75</v>
      </c>
      <c r="E28" s="71">
        <v>2</v>
      </c>
      <c r="F28" s="13" t="s">
        <v>27</v>
      </c>
      <c r="G28" s="5"/>
      <c r="H28" s="5"/>
    </row>
    <row r="29" spans="2:20" ht="15">
      <c r="B29" s="70">
        <v>13</v>
      </c>
      <c r="C29" s="71" t="s">
        <v>76</v>
      </c>
      <c r="D29" s="71" t="s">
        <v>77</v>
      </c>
      <c r="E29" s="71">
        <v>3</v>
      </c>
      <c r="F29" s="13" t="s">
        <v>27</v>
      </c>
      <c r="G29" s="5"/>
      <c r="H29" s="5"/>
    </row>
    <row r="30" spans="2:20" ht="15">
      <c r="B30" s="70">
        <v>14</v>
      </c>
      <c r="C30" s="71" t="s">
        <v>78</v>
      </c>
      <c r="D30" s="71" t="s">
        <v>79</v>
      </c>
      <c r="E30" s="71">
        <v>1</v>
      </c>
      <c r="F30" s="13" t="s">
        <v>27</v>
      </c>
      <c r="G30" s="5"/>
      <c r="H30" s="5"/>
    </row>
    <row r="31" spans="2:20" ht="15">
      <c r="B31" s="70">
        <v>15</v>
      </c>
      <c r="C31" s="71" t="s">
        <v>80</v>
      </c>
      <c r="D31" s="71" t="s">
        <v>81</v>
      </c>
      <c r="E31" s="71">
        <v>2</v>
      </c>
      <c r="F31" s="13" t="s">
        <v>27</v>
      </c>
      <c r="G31" s="5"/>
      <c r="H31" s="5"/>
    </row>
    <row r="32" spans="2:20" ht="15">
      <c r="B32" s="70">
        <v>16</v>
      </c>
      <c r="C32" s="71" t="s">
        <v>82</v>
      </c>
      <c r="D32" s="71" t="s">
        <v>83</v>
      </c>
      <c r="E32" s="71">
        <v>2</v>
      </c>
      <c r="F32" s="13" t="s">
        <v>27</v>
      </c>
      <c r="G32" s="5"/>
      <c r="H32" s="5"/>
    </row>
    <row r="33" spans="2:8" ht="15">
      <c r="B33" s="70">
        <v>17</v>
      </c>
      <c r="C33" s="71" t="s">
        <v>84</v>
      </c>
      <c r="D33" s="71" t="s">
        <v>85</v>
      </c>
      <c r="E33" s="71">
        <v>2</v>
      </c>
      <c r="F33" s="13" t="s">
        <v>27</v>
      </c>
      <c r="G33" s="5"/>
      <c r="H33" s="5"/>
    </row>
    <row r="34" spans="2:8" ht="15">
      <c r="B34" s="70">
        <v>18</v>
      </c>
      <c r="C34" s="71" t="s">
        <v>86</v>
      </c>
      <c r="D34" s="71" t="s">
        <v>87</v>
      </c>
      <c r="E34" s="71">
        <v>3</v>
      </c>
      <c r="F34" s="13" t="s">
        <v>27</v>
      </c>
      <c r="G34" s="5"/>
      <c r="H34" s="5"/>
    </row>
    <row r="35" spans="2:8" ht="15">
      <c r="B35" s="70">
        <v>19</v>
      </c>
      <c r="C35" s="71" t="s">
        <v>88</v>
      </c>
      <c r="D35" s="71" t="s">
        <v>89</v>
      </c>
      <c r="E35" s="71">
        <v>3</v>
      </c>
      <c r="F35" s="13" t="s">
        <v>27</v>
      </c>
      <c r="G35" s="5"/>
      <c r="H35" s="5"/>
    </row>
    <row r="36" spans="2:8" ht="15">
      <c r="B36" s="70">
        <v>20</v>
      </c>
      <c r="C36" s="71" t="s">
        <v>90</v>
      </c>
      <c r="D36" s="71" t="s">
        <v>91</v>
      </c>
      <c r="E36" s="71">
        <v>3</v>
      </c>
      <c r="F36" s="13" t="s">
        <v>27</v>
      </c>
      <c r="G36" s="5"/>
      <c r="H36" s="5"/>
    </row>
    <row r="37" spans="2:8" ht="15">
      <c r="B37" s="70">
        <v>21</v>
      </c>
      <c r="C37" s="71" t="s">
        <v>92</v>
      </c>
      <c r="D37" s="71" t="s">
        <v>93</v>
      </c>
      <c r="E37" s="71">
        <v>3</v>
      </c>
      <c r="F37" s="13" t="s">
        <v>27</v>
      </c>
      <c r="G37" s="5"/>
      <c r="H37" s="5"/>
    </row>
    <row r="38" spans="2:8" ht="15">
      <c r="B38" s="70">
        <v>22</v>
      </c>
      <c r="C38" s="71" t="s">
        <v>94</v>
      </c>
      <c r="D38" s="71" t="s">
        <v>95</v>
      </c>
      <c r="E38" s="71">
        <v>3</v>
      </c>
      <c r="F38" s="13" t="s">
        <v>27</v>
      </c>
      <c r="G38" s="5"/>
      <c r="H38" s="5"/>
    </row>
    <row r="39" spans="2:8" ht="15">
      <c r="B39" s="70">
        <v>23</v>
      </c>
      <c r="C39" s="71" t="s">
        <v>96</v>
      </c>
      <c r="D39" s="71" t="s">
        <v>97</v>
      </c>
      <c r="E39" s="71">
        <v>4</v>
      </c>
      <c r="F39" s="13" t="s">
        <v>27</v>
      </c>
      <c r="G39" s="5"/>
      <c r="H39" s="5"/>
    </row>
    <row r="40" spans="2:8" ht="15">
      <c r="B40" s="70">
        <v>24</v>
      </c>
      <c r="C40" s="71" t="s">
        <v>98</v>
      </c>
      <c r="D40" s="71" t="s">
        <v>99</v>
      </c>
      <c r="E40" s="71">
        <v>1</v>
      </c>
      <c r="F40" s="13" t="s">
        <v>27</v>
      </c>
      <c r="G40" s="5"/>
      <c r="H40" s="5"/>
    </row>
    <row r="41" spans="2:8" ht="15">
      <c r="B41" s="70">
        <v>25</v>
      </c>
      <c r="C41" s="71" t="s">
        <v>100</v>
      </c>
      <c r="D41" s="71" t="s">
        <v>101</v>
      </c>
      <c r="E41" s="71">
        <v>3</v>
      </c>
      <c r="F41" s="13" t="s">
        <v>27</v>
      </c>
      <c r="G41" s="5"/>
      <c r="H41" s="5"/>
    </row>
    <row r="42" spans="2:8" ht="15">
      <c r="B42" s="70">
        <v>26</v>
      </c>
      <c r="C42" s="71" t="s">
        <v>102</v>
      </c>
      <c r="D42" s="71" t="s">
        <v>103</v>
      </c>
      <c r="E42" s="71">
        <v>3</v>
      </c>
      <c r="F42" s="13" t="s">
        <v>27</v>
      </c>
      <c r="G42" s="5"/>
      <c r="H42" s="5"/>
    </row>
    <row r="43" spans="2:8" ht="15">
      <c r="B43" s="70">
        <v>27</v>
      </c>
      <c r="C43" s="71" t="s">
        <v>104</v>
      </c>
      <c r="D43" s="71" t="s">
        <v>105</v>
      </c>
      <c r="E43" s="71">
        <v>3</v>
      </c>
      <c r="F43" s="13" t="s">
        <v>27</v>
      </c>
      <c r="G43" s="5"/>
      <c r="H43" s="5"/>
    </row>
    <row r="44" spans="2:8" ht="15">
      <c r="B44" s="70">
        <v>28</v>
      </c>
      <c r="C44" s="71" t="s">
        <v>106</v>
      </c>
      <c r="D44" s="71" t="s">
        <v>107</v>
      </c>
      <c r="E44" s="71">
        <v>3</v>
      </c>
      <c r="F44" s="13" t="s">
        <v>27</v>
      </c>
      <c r="G44" s="5"/>
      <c r="H44" s="5"/>
    </row>
    <row r="45" spans="2:8" ht="15">
      <c r="B45" s="70">
        <v>29</v>
      </c>
      <c r="C45" s="71" t="s">
        <v>108</v>
      </c>
      <c r="D45" s="71" t="s">
        <v>109</v>
      </c>
      <c r="E45" s="71">
        <v>3</v>
      </c>
      <c r="F45" s="13" t="s">
        <v>27</v>
      </c>
      <c r="G45" s="5"/>
      <c r="H45" s="5"/>
    </row>
    <row r="46" spans="2:8" ht="15">
      <c r="B46" s="70">
        <v>30</v>
      </c>
      <c r="C46" s="71" t="s">
        <v>110</v>
      </c>
      <c r="D46" s="71" t="s">
        <v>111</v>
      </c>
      <c r="E46" s="71">
        <v>4</v>
      </c>
      <c r="F46" s="13" t="s">
        <v>27</v>
      </c>
      <c r="G46" s="5"/>
      <c r="H46" s="5"/>
    </row>
    <row r="47" spans="2:8" ht="15">
      <c r="B47" s="70">
        <v>31</v>
      </c>
      <c r="C47" s="71" t="s">
        <v>112</v>
      </c>
      <c r="D47" s="71" t="s">
        <v>113</v>
      </c>
      <c r="E47" s="71">
        <v>1</v>
      </c>
      <c r="F47" s="13" t="s">
        <v>27</v>
      </c>
      <c r="G47" s="5"/>
      <c r="H47" s="5"/>
    </row>
    <row r="48" spans="2:8" ht="15">
      <c r="B48" s="70">
        <v>32</v>
      </c>
      <c r="C48" s="71" t="s">
        <v>114</v>
      </c>
      <c r="D48" s="71" t="s">
        <v>115</v>
      </c>
      <c r="E48" s="71">
        <v>4</v>
      </c>
      <c r="F48" s="13" t="s">
        <v>27</v>
      </c>
      <c r="G48" s="5"/>
      <c r="H48" s="5"/>
    </row>
    <row r="49" spans="2:8" ht="15">
      <c r="B49" s="70">
        <v>33</v>
      </c>
      <c r="C49" s="71" t="s">
        <v>116</v>
      </c>
      <c r="D49" s="71" t="s">
        <v>117</v>
      </c>
      <c r="E49" s="71">
        <v>3</v>
      </c>
      <c r="F49" s="13" t="s">
        <v>27</v>
      </c>
      <c r="G49" s="5"/>
      <c r="H49" s="5"/>
    </row>
    <row r="50" spans="2:8" ht="15">
      <c r="B50" s="70">
        <v>34</v>
      </c>
      <c r="C50" s="71" t="s">
        <v>118</v>
      </c>
      <c r="D50" s="71" t="s">
        <v>119</v>
      </c>
      <c r="E50" s="71">
        <v>3</v>
      </c>
      <c r="F50" s="13" t="s">
        <v>27</v>
      </c>
      <c r="G50" s="5"/>
      <c r="H50" s="5"/>
    </row>
    <row r="51" spans="2:8" ht="15">
      <c r="B51" s="70">
        <v>35</v>
      </c>
      <c r="C51" s="71" t="s">
        <v>120</v>
      </c>
      <c r="D51" s="71" t="s">
        <v>121</v>
      </c>
      <c r="E51" s="71">
        <v>3</v>
      </c>
      <c r="F51" s="13" t="s">
        <v>27</v>
      </c>
      <c r="G51" s="5"/>
      <c r="H51" s="5"/>
    </row>
    <row r="52" spans="2:8" ht="15">
      <c r="B52" s="70">
        <v>36</v>
      </c>
      <c r="C52" s="71" t="s">
        <v>122</v>
      </c>
      <c r="D52" s="71" t="s">
        <v>123</v>
      </c>
      <c r="E52" s="71">
        <v>3</v>
      </c>
      <c r="F52" s="13" t="s">
        <v>27</v>
      </c>
      <c r="G52" s="5"/>
      <c r="H52" s="5"/>
    </row>
    <row r="53" spans="2:8" ht="15">
      <c r="B53" s="70">
        <v>37</v>
      </c>
      <c r="C53" s="71" t="s">
        <v>124</v>
      </c>
      <c r="D53" s="71" t="s">
        <v>125</v>
      </c>
      <c r="E53" s="71">
        <v>2</v>
      </c>
      <c r="F53" s="13" t="s">
        <v>27</v>
      </c>
      <c r="G53" s="5"/>
      <c r="H53" s="5"/>
    </row>
    <row r="54" spans="2:8" ht="15">
      <c r="B54" s="70">
        <v>38</v>
      </c>
      <c r="C54" s="71" t="s">
        <v>126</v>
      </c>
      <c r="D54" s="71" t="s">
        <v>127</v>
      </c>
      <c r="E54" s="71">
        <v>1</v>
      </c>
      <c r="F54" s="13" t="s">
        <v>27</v>
      </c>
      <c r="G54" s="5"/>
      <c r="H54" s="5"/>
    </row>
    <row r="55" spans="2:8" ht="15">
      <c r="B55" s="70">
        <v>39</v>
      </c>
      <c r="C55" s="71" t="s">
        <v>128</v>
      </c>
      <c r="D55" s="71" t="s">
        <v>129</v>
      </c>
      <c r="E55" s="71">
        <v>2</v>
      </c>
      <c r="F55" s="13" t="s">
        <v>27</v>
      </c>
      <c r="G55" s="5"/>
      <c r="H55" s="5"/>
    </row>
    <row r="56" spans="2:8" ht="15">
      <c r="B56" s="70">
        <v>40</v>
      </c>
      <c r="C56" s="71" t="s">
        <v>130</v>
      </c>
      <c r="D56" s="71" t="s">
        <v>131</v>
      </c>
      <c r="E56" s="71">
        <v>3</v>
      </c>
      <c r="F56" s="13" t="s">
        <v>27</v>
      </c>
      <c r="G56" s="5"/>
      <c r="H56" s="5"/>
    </row>
    <row r="57" spans="2:8" ht="15">
      <c r="B57" s="70">
        <v>41</v>
      </c>
      <c r="C57" s="71" t="s">
        <v>132</v>
      </c>
      <c r="D57" s="71" t="s">
        <v>133</v>
      </c>
      <c r="E57" s="71">
        <v>3</v>
      </c>
      <c r="F57" s="13" t="s">
        <v>27</v>
      </c>
      <c r="G57" s="5"/>
      <c r="H57" s="5"/>
    </row>
    <row r="58" spans="2:8" ht="15">
      <c r="B58" s="70">
        <v>42</v>
      </c>
      <c r="C58" s="71" t="s">
        <v>134</v>
      </c>
      <c r="D58" s="71" t="s">
        <v>135</v>
      </c>
      <c r="E58" s="71">
        <v>3</v>
      </c>
      <c r="F58" s="13" t="s">
        <v>27</v>
      </c>
      <c r="G58" s="5"/>
      <c r="H58" s="5"/>
    </row>
    <row r="59" spans="2:8" ht="15">
      <c r="B59" s="70">
        <v>43</v>
      </c>
      <c r="C59" s="71" t="s">
        <v>136</v>
      </c>
      <c r="D59" s="71" t="s">
        <v>137</v>
      </c>
      <c r="E59" s="71">
        <v>3</v>
      </c>
      <c r="F59" s="13" t="s">
        <v>27</v>
      </c>
      <c r="G59" s="5"/>
      <c r="H59" s="5"/>
    </row>
    <row r="60" spans="2:8" ht="15">
      <c r="B60" s="70">
        <v>44</v>
      </c>
      <c r="C60" s="71" t="s">
        <v>138</v>
      </c>
      <c r="D60" s="71" t="s">
        <v>139</v>
      </c>
      <c r="E60" s="71">
        <v>3</v>
      </c>
      <c r="F60" s="13" t="s">
        <v>27</v>
      </c>
      <c r="G60" s="5"/>
      <c r="H60" s="5"/>
    </row>
    <row r="61" spans="2:8" ht="15">
      <c r="B61" s="70">
        <v>45</v>
      </c>
      <c r="C61" s="71" t="s">
        <v>140</v>
      </c>
      <c r="D61" s="71" t="s">
        <v>141</v>
      </c>
      <c r="E61" s="71">
        <v>2</v>
      </c>
      <c r="F61" s="13" t="s">
        <v>27</v>
      </c>
      <c r="G61" s="5"/>
      <c r="H61" s="5"/>
    </row>
    <row r="62" spans="2:8" ht="15">
      <c r="B62" s="70">
        <v>46</v>
      </c>
      <c r="C62" s="71" t="s">
        <v>142</v>
      </c>
      <c r="D62" s="71" t="s">
        <v>143</v>
      </c>
      <c r="E62" s="71">
        <v>1</v>
      </c>
      <c r="F62" s="13" t="s">
        <v>27</v>
      </c>
      <c r="G62" s="5"/>
      <c r="H62" s="5"/>
    </row>
    <row r="63" spans="2:8" ht="15">
      <c r="B63" s="70">
        <v>49</v>
      </c>
      <c r="C63" s="71" t="s">
        <v>146</v>
      </c>
      <c r="D63" s="71" t="s">
        <v>147</v>
      </c>
      <c r="E63" s="71">
        <v>3</v>
      </c>
      <c r="F63" s="13" t="s">
        <v>27</v>
      </c>
      <c r="G63" s="5"/>
      <c r="H63" s="5"/>
    </row>
    <row r="64" spans="2:8" ht="15">
      <c r="B64" s="70">
        <v>51</v>
      </c>
      <c r="C64" s="71" t="s">
        <v>149</v>
      </c>
      <c r="D64" s="71" t="s">
        <v>150</v>
      </c>
      <c r="E64" s="71">
        <v>2</v>
      </c>
      <c r="F64" s="13" t="s">
        <v>27</v>
      </c>
      <c r="G64" s="5"/>
      <c r="H64" s="5"/>
    </row>
    <row r="65" spans="2:8" ht="15">
      <c r="B65" s="70">
        <v>52</v>
      </c>
      <c r="C65" s="71" t="s">
        <v>151</v>
      </c>
      <c r="D65" s="71" t="s">
        <v>11</v>
      </c>
      <c r="E65" s="71">
        <v>3</v>
      </c>
      <c r="F65" s="13" t="s">
        <v>27</v>
      </c>
      <c r="G65" s="5"/>
      <c r="H65" s="5"/>
    </row>
    <row r="66" spans="2:8">
      <c r="B66" s="70">
        <v>54</v>
      </c>
      <c r="C66" s="71" t="s">
        <v>153</v>
      </c>
      <c r="D66" s="71" t="s">
        <v>154</v>
      </c>
      <c r="E66" s="71">
        <v>2</v>
      </c>
      <c r="F66" s="13" t="s">
        <v>27</v>
      </c>
      <c r="G66" s="5"/>
    </row>
    <row r="67" spans="2:8">
      <c r="B67" s="70">
        <v>55</v>
      </c>
      <c r="C67" s="71" t="s">
        <v>155</v>
      </c>
      <c r="D67" s="71" t="s">
        <v>156</v>
      </c>
      <c r="E67" s="71">
        <v>2</v>
      </c>
      <c r="F67" s="13" t="s">
        <v>27</v>
      </c>
    </row>
    <row r="68" spans="2:8">
      <c r="B68" s="70">
        <v>56</v>
      </c>
      <c r="C68" s="71" t="s">
        <v>157</v>
      </c>
      <c r="D68" s="71" t="s">
        <v>12</v>
      </c>
      <c r="E68" s="71">
        <v>4</v>
      </c>
      <c r="F68" s="13" t="s">
        <v>27</v>
      </c>
    </row>
    <row r="69" spans="2:8">
      <c r="B69" s="70">
        <v>57</v>
      </c>
      <c r="C69" s="109" t="s">
        <v>205</v>
      </c>
      <c r="D69" s="109" t="s">
        <v>144</v>
      </c>
      <c r="E69" s="109"/>
      <c r="F69" s="99" t="s">
        <v>10</v>
      </c>
    </row>
    <row r="70" spans="2:8">
      <c r="B70" s="70">
        <v>58</v>
      </c>
      <c r="C70" s="109" t="s">
        <v>205</v>
      </c>
      <c r="D70" s="109" t="s">
        <v>145</v>
      </c>
      <c r="E70" s="109"/>
      <c r="F70" s="99" t="s">
        <v>10</v>
      </c>
    </row>
    <row r="71" spans="2:8">
      <c r="B71" s="70">
        <v>59</v>
      </c>
      <c r="C71" s="109" t="s">
        <v>205</v>
      </c>
      <c r="D71" s="109" t="s">
        <v>148</v>
      </c>
      <c r="E71" s="109"/>
      <c r="F71" s="99" t="s">
        <v>10</v>
      </c>
    </row>
    <row r="72" spans="2:8">
      <c r="B72" s="70">
        <v>60</v>
      </c>
      <c r="C72" s="109" t="s">
        <v>205</v>
      </c>
      <c r="D72" s="109" t="s">
        <v>152</v>
      </c>
      <c r="E72" s="109"/>
      <c r="F72" s="99" t="s">
        <v>10</v>
      </c>
    </row>
    <row r="73" spans="2:8">
      <c r="B73" s="70">
        <v>61</v>
      </c>
      <c r="C73" s="109" t="s">
        <v>205</v>
      </c>
      <c r="D73" s="109" t="s">
        <v>173</v>
      </c>
      <c r="E73" s="109"/>
      <c r="F73" s="99" t="s">
        <v>10</v>
      </c>
    </row>
    <row r="74" spans="2:8">
      <c r="B74" s="70">
        <v>62</v>
      </c>
      <c r="C74" s="109" t="s">
        <v>205</v>
      </c>
      <c r="D74" s="109" t="s">
        <v>174</v>
      </c>
      <c r="E74" s="109"/>
      <c r="F74" s="99" t="s">
        <v>10</v>
      </c>
    </row>
    <row r="75" spans="2:8">
      <c r="B75" s="70">
        <v>63</v>
      </c>
      <c r="C75" s="109" t="s">
        <v>205</v>
      </c>
      <c r="D75" s="109" t="s">
        <v>175</v>
      </c>
      <c r="E75" s="109"/>
      <c r="F75" s="99" t="s">
        <v>10</v>
      </c>
    </row>
    <row r="76" spans="2:8">
      <c r="B76" s="70">
        <v>64</v>
      </c>
      <c r="C76" s="109" t="s">
        <v>205</v>
      </c>
      <c r="D76" s="109" t="s">
        <v>176</v>
      </c>
      <c r="E76" s="109"/>
      <c r="F76" s="99" t="s">
        <v>10</v>
      </c>
    </row>
    <row r="77" spans="2:8">
      <c r="B77" s="70">
        <v>65</v>
      </c>
      <c r="C77" s="109" t="s">
        <v>205</v>
      </c>
      <c r="D77" s="109" t="s">
        <v>177</v>
      </c>
      <c r="E77" s="109"/>
      <c r="F77" s="99" t="s">
        <v>10</v>
      </c>
    </row>
    <row r="78" spans="2:8">
      <c r="B78" s="70">
        <v>66</v>
      </c>
      <c r="C78" s="109" t="s">
        <v>205</v>
      </c>
      <c r="D78" s="109" t="s">
        <v>178</v>
      </c>
      <c r="E78" s="109"/>
      <c r="F78" s="99" t="s">
        <v>10</v>
      </c>
    </row>
    <row r="79" spans="2:8">
      <c r="B79" s="70">
        <v>67</v>
      </c>
      <c r="C79" s="109" t="s">
        <v>205</v>
      </c>
      <c r="D79" s="109" t="s">
        <v>179</v>
      </c>
      <c r="E79" s="109"/>
      <c r="F79" s="99" t="s">
        <v>10</v>
      </c>
    </row>
    <row r="80" spans="2:8">
      <c r="B80" s="70">
        <v>68</v>
      </c>
      <c r="C80" s="109" t="s">
        <v>205</v>
      </c>
      <c r="D80" s="109" t="s">
        <v>180</v>
      </c>
      <c r="E80" s="109"/>
      <c r="F80" s="99" t="s">
        <v>10</v>
      </c>
    </row>
    <row r="81" spans="2:6">
      <c r="B81" s="70">
        <v>69</v>
      </c>
      <c r="C81" s="109" t="s">
        <v>205</v>
      </c>
      <c r="D81" s="109" t="s">
        <v>181</v>
      </c>
      <c r="E81" s="109"/>
      <c r="F81" s="99" t="s">
        <v>10</v>
      </c>
    </row>
    <row r="82" spans="2:6">
      <c r="B82" s="70">
        <v>70</v>
      </c>
      <c r="C82" s="109" t="s">
        <v>205</v>
      </c>
      <c r="D82" s="109" t="s">
        <v>182</v>
      </c>
      <c r="E82" s="109"/>
      <c r="F82" s="99" t="s">
        <v>10</v>
      </c>
    </row>
    <row r="83" spans="2:6">
      <c r="B83" s="70">
        <v>71</v>
      </c>
      <c r="C83" s="109" t="s">
        <v>205</v>
      </c>
      <c r="D83" s="109" t="s">
        <v>183</v>
      </c>
      <c r="E83" s="109"/>
      <c r="F83" s="99" t="s">
        <v>10</v>
      </c>
    </row>
    <row r="84" spans="2:6">
      <c r="B84" s="96"/>
      <c r="C84" s="96"/>
      <c r="D84" s="80"/>
      <c r="E84" s="80"/>
      <c r="F84" s="8"/>
    </row>
    <row r="85" spans="2:6">
      <c r="D85" s="68"/>
      <c r="E85" s="144" t="s">
        <v>13</v>
      </c>
      <c r="F85" s="144"/>
    </row>
    <row r="86" spans="2:6">
      <c r="D86" s="68"/>
      <c r="E86" s="144" t="s">
        <v>159</v>
      </c>
      <c r="F86" s="144"/>
    </row>
    <row r="87" spans="2:6">
      <c r="D87" s="68"/>
      <c r="E87" s="144"/>
      <c r="F87" s="144"/>
    </row>
    <row r="88" spans="2:6">
      <c r="E88" s="144"/>
      <c r="F88" s="144"/>
    </row>
    <row r="89" spans="2:6">
      <c r="E89" s="144"/>
      <c r="F89" s="144"/>
    </row>
    <row r="90" spans="2:6">
      <c r="E90" s="110" t="s">
        <v>212</v>
      </c>
      <c r="F90" s="110"/>
    </row>
  </sheetData>
  <mergeCells count="13">
    <mergeCell ref="E86:F86"/>
    <mergeCell ref="E87:F87"/>
    <mergeCell ref="E88:F88"/>
    <mergeCell ref="E89:F89"/>
    <mergeCell ref="B9:F9"/>
    <mergeCell ref="B10:F10"/>
    <mergeCell ref="E85:F85"/>
    <mergeCell ref="B8:F8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V359"/>
  <sheetViews>
    <sheetView view="pageBreakPreview" zoomScale="80" zoomScaleNormal="80" zoomScaleSheetLayoutView="80" workbookViewId="0">
      <pane ySplit="13" topLeftCell="A14" activePane="bottomLeft" state="frozen"/>
      <selection pane="bottomLeft" activeCell="H6" sqref="H6"/>
    </sheetView>
  </sheetViews>
  <sheetFormatPr defaultRowHeight="16.5"/>
  <cols>
    <col min="1" max="1" width="9.140625" style="4"/>
    <col min="2" max="2" width="3.5703125" style="4" customWidth="1"/>
    <col min="3" max="3" width="5.7109375" style="4" customWidth="1"/>
    <col min="4" max="4" width="10.28515625" style="4" customWidth="1"/>
    <col min="5" max="5" width="14.140625" style="4" customWidth="1"/>
    <col min="6" max="6" width="13.7109375" style="4" customWidth="1"/>
    <col min="7" max="7" width="13.42578125" style="4" customWidth="1"/>
    <col min="8" max="8" width="11.7109375" style="3" bestFit="1" customWidth="1"/>
    <col min="9" max="9" width="5" style="4" bestFit="1" customWidth="1"/>
    <col min="10" max="10" width="11" style="4" bestFit="1" customWidth="1"/>
    <col min="11" max="14" width="9.140625" style="4"/>
    <col min="15" max="15" width="3.28515625" style="4" hidden="1" customWidth="1"/>
    <col min="16" max="16" width="3.28515625" style="4" customWidth="1"/>
    <col min="17" max="18" width="9.140625" style="4"/>
    <col min="19" max="19" width="12.5703125" style="4" bestFit="1" customWidth="1"/>
    <col min="20" max="20" width="9.140625" style="4"/>
    <col min="21" max="21" width="24.140625" style="4" bestFit="1" customWidth="1"/>
    <col min="22" max="16384" width="9.140625" style="4"/>
  </cols>
  <sheetData>
    <row r="2" spans="2:22">
      <c r="B2" s="14"/>
      <c r="C2" s="145" t="s">
        <v>14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56"/>
      <c r="P2" s="57"/>
    </row>
    <row r="3" spans="2:22">
      <c r="B3" s="15"/>
      <c r="C3" s="146" t="s">
        <v>158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58"/>
      <c r="P3" s="59"/>
      <c r="R3" s="16"/>
      <c r="S3" s="16"/>
      <c r="T3" s="17"/>
      <c r="U3" s="17"/>
      <c r="V3" s="16"/>
    </row>
    <row r="4" spans="2:22">
      <c r="B4" s="15"/>
      <c r="C4" s="146" t="s">
        <v>52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58"/>
      <c r="P4" s="59"/>
      <c r="R4" s="16"/>
      <c r="S4" s="103" t="s">
        <v>15</v>
      </c>
      <c r="T4" s="103" t="s">
        <v>16</v>
      </c>
      <c r="U4" s="16"/>
      <c r="V4" s="16"/>
    </row>
    <row r="5" spans="2:22">
      <c r="B5" s="15"/>
      <c r="C5" s="7"/>
      <c r="D5" s="7"/>
      <c r="E5" s="7"/>
      <c r="F5" s="7"/>
      <c r="G5" s="7"/>
      <c r="H5" s="8"/>
      <c r="I5" s="7"/>
      <c r="J5" s="7"/>
      <c r="K5" s="7"/>
      <c r="L5" s="7"/>
      <c r="M5" s="7"/>
      <c r="N5" s="7"/>
      <c r="O5" s="7"/>
      <c r="P5" s="18"/>
      <c r="R5" s="16"/>
      <c r="S5" s="77" t="s">
        <v>10</v>
      </c>
      <c r="T5" s="74">
        <v>0</v>
      </c>
      <c r="U5" s="16"/>
      <c r="V5" s="16"/>
    </row>
    <row r="6" spans="2:22">
      <c r="B6" s="15"/>
      <c r="C6" s="19" t="s">
        <v>2</v>
      </c>
      <c r="D6" s="19"/>
      <c r="E6" s="19"/>
      <c r="F6" s="19"/>
      <c r="G6" s="19" t="s">
        <v>3</v>
      </c>
      <c r="H6" s="98" t="str">
        <f>'1.Silahkan diisi'!D12</f>
        <v>Desti Madya</v>
      </c>
      <c r="I6" s="19"/>
      <c r="J6" s="20"/>
      <c r="K6" s="20"/>
      <c r="L6" s="20"/>
      <c r="M6" s="20"/>
      <c r="N6" s="20"/>
      <c r="O6" s="20"/>
      <c r="P6" s="21"/>
      <c r="R6" s="16"/>
      <c r="S6" s="78" t="s">
        <v>17</v>
      </c>
      <c r="T6" s="75">
        <v>0</v>
      </c>
      <c r="U6" s="16"/>
      <c r="V6" s="16"/>
    </row>
    <row r="7" spans="2:22">
      <c r="B7" s="15"/>
      <c r="C7" s="19" t="s">
        <v>4</v>
      </c>
      <c r="D7" s="19"/>
      <c r="E7" s="19"/>
      <c r="F7" s="19"/>
      <c r="G7" s="19" t="s">
        <v>3</v>
      </c>
      <c r="H7" s="98">
        <f>'1.Silahkan diisi'!D13</f>
        <v>165</v>
      </c>
      <c r="I7" s="19"/>
      <c r="J7" s="22"/>
      <c r="K7" s="22"/>
      <c r="L7" s="22"/>
      <c r="M7" s="22"/>
      <c r="N7" s="22"/>
      <c r="O7" s="22"/>
      <c r="P7" s="23"/>
      <c r="R7" s="16"/>
      <c r="S7" s="78" t="s">
        <v>18</v>
      </c>
      <c r="T7" s="75">
        <v>1</v>
      </c>
      <c r="U7" s="16"/>
      <c r="V7" s="16"/>
    </row>
    <row r="8" spans="2:22" ht="16.5" customHeight="1">
      <c r="B8" s="15"/>
      <c r="C8" s="147" t="s">
        <v>5</v>
      </c>
      <c r="D8" s="147"/>
      <c r="E8" s="147"/>
      <c r="F8" s="147"/>
      <c r="G8" s="19" t="s">
        <v>3</v>
      </c>
      <c r="H8" s="98">
        <f>'1.Silahkan diisi'!D14</f>
        <v>6</v>
      </c>
      <c r="I8" s="19"/>
      <c r="J8" s="19"/>
      <c r="K8" s="19"/>
      <c r="L8" s="19"/>
      <c r="M8" s="19"/>
      <c r="N8" s="19"/>
      <c r="O8" s="19"/>
      <c r="P8" s="25"/>
      <c r="R8" s="16"/>
      <c r="S8" s="78" t="s">
        <v>19</v>
      </c>
      <c r="T8" s="75">
        <v>2</v>
      </c>
      <c r="U8" s="16"/>
      <c r="V8" s="16"/>
    </row>
    <row r="9" spans="2:22">
      <c r="B9" s="15"/>
      <c r="C9" s="147"/>
      <c r="D9" s="147"/>
      <c r="E9" s="147"/>
      <c r="F9" s="147"/>
      <c r="G9" s="19"/>
      <c r="H9" s="24"/>
      <c r="I9" s="19"/>
      <c r="J9" s="22"/>
      <c r="K9" s="22"/>
      <c r="L9" s="22"/>
      <c r="M9" s="22"/>
      <c r="N9" s="22"/>
      <c r="O9" s="22"/>
      <c r="P9" s="23"/>
      <c r="R9" s="16"/>
      <c r="S9" s="78" t="s">
        <v>171</v>
      </c>
      <c r="T9" s="75">
        <v>2.5</v>
      </c>
      <c r="U9" s="16"/>
      <c r="V9" s="16"/>
    </row>
    <row r="10" spans="2:22">
      <c r="B10" s="15"/>
      <c r="C10" s="147"/>
      <c r="D10" s="147"/>
      <c r="E10" s="147"/>
      <c r="F10" s="147"/>
      <c r="G10" s="19"/>
      <c r="H10" s="24"/>
      <c r="I10" s="7"/>
      <c r="J10" s="22"/>
      <c r="K10" s="22"/>
      <c r="L10" s="22"/>
      <c r="M10" s="22"/>
      <c r="N10" s="22"/>
      <c r="O10" s="22"/>
      <c r="P10" s="23"/>
      <c r="R10" s="16"/>
      <c r="S10" s="78" t="s">
        <v>21</v>
      </c>
      <c r="T10" s="75">
        <v>3</v>
      </c>
      <c r="U10" s="16"/>
      <c r="V10" s="16"/>
    </row>
    <row r="11" spans="2:22">
      <c r="B11" s="15"/>
      <c r="C11" s="19"/>
      <c r="D11" s="19"/>
      <c r="E11" s="26"/>
      <c r="F11" s="26"/>
      <c r="G11" s="19"/>
      <c r="H11" s="19"/>
      <c r="I11" s="19"/>
      <c r="J11" s="19"/>
      <c r="K11" s="19"/>
      <c r="L11" s="19"/>
      <c r="M11" s="19"/>
      <c r="N11" s="19"/>
      <c r="O11" s="19"/>
      <c r="P11" s="25"/>
      <c r="R11" s="16"/>
      <c r="S11" s="78" t="s">
        <v>172</v>
      </c>
      <c r="T11" s="75">
        <v>3.5</v>
      </c>
      <c r="U11" s="16"/>
      <c r="V11" s="16"/>
    </row>
    <row r="12" spans="2:22">
      <c r="B12" s="15"/>
      <c r="C12" s="19"/>
      <c r="D12" s="19"/>
      <c r="E12" s="19"/>
      <c r="F12" s="19"/>
      <c r="G12" s="19"/>
      <c r="H12" s="27"/>
      <c r="I12" s="19"/>
      <c r="J12" s="19"/>
      <c r="K12" s="19"/>
      <c r="L12" s="19"/>
      <c r="M12" s="19"/>
      <c r="N12" s="19"/>
      <c r="O12" s="19"/>
      <c r="P12" s="25"/>
      <c r="R12" s="16"/>
      <c r="S12" s="79" t="s">
        <v>27</v>
      </c>
      <c r="T12" s="76">
        <v>4</v>
      </c>
      <c r="U12" s="16"/>
      <c r="V12" s="16"/>
    </row>
    <row r="13" spans="2:22">
      <c r="B13" s="15"/>
      <c r="C13" s="19"/>
      <c r="D13" s="19"/>
      <c r="E13" s="19"/>
      <c r="F13" s="19"/>
      <c r="G13" s="19"/>
      <c r="H13" s="27"/>
      <c r="I13" s="19"/>
      <c r="J13" s="19"/>
      <c r="K13" s="19"/>
      <c r="L13" s="19"/>
      <c r="M13" s="19"/>
      <c r="N13" s="19"/>
      <c r="O13" s="19"/>
      <c r="P13" s="25"/>
      <c r="R13" s="16"/>
      <c r="S13" s="73"/>
      <c r="T13" s="73"/>
      <c r="U13" s="16"/>
      <c r="V13" s="16"/>
    </row>
    <row r="14" spans="2:22">
      <c r="B14" s="14"/>
      <c r="C14" s="28" t="s">
        <v>20</v>
      </c>
      <c r="D14" s="28"/>
      <c r="E14" s="28"/>
      <c r="F14" s="28"/>
      <c r="G14" s="29"/>
      <c r="H14" s="30"/>
      <c r="I14" s="29"/>
      <c r="J14" s="29"/>
      <c r="K14" s="29"/>
      <c r="L14" s="29"/>
      <c r="M14" s="29"/>
      <c r="N14" s="29"/>
      <c r="O14" s="29"/>
      <c r="P14" s="49"/>
      <c r="R14" s="16"/>
      <c r="S14" s="101" t="s">
        <v>28</v>
      </c>
      <c r="T14" s="101" t="s">
        <v>29</v>
      </c>
      <c r="U14" s="101" t="s">
        <v>30</v>
      </c>
      <c r="V14" s="16"/>
    </row>
    <row r="15" spans="2:22" ht="16.5" customHeight="1">
      <c r="B15" s="15"/>
      <c r="C15" s="147" t="s">
        <v>160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60"/>
      <c r="P15" s="119"/>
      <c r="R15" s="16"/>
      <c r="S15" s="101"/>
      <c r="T15" s="101"/>
      <c r="U15" s="101"/>
      <c r="V15" s="16"/>
    </row>
    <row r="16" spans="2:22">
      <c r="B16" s="15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60"/>
      <c r="P16" s="119"/>
      <c r="R16" s="16"/>
      <c r="S16" s="102" t="s">
        <v>199</v>
      </c>
      <c r="T16" s="102" t="s">
        <v>17</v>
      </c>
      <c r="U16" s="102" t="s">
        <v>195</v>
      </c>
      <c r="V16" s="16"/>
    </row>
    <row r="17" spans="2:22">
      <c r="B17" s="15"/>
      <c r="C17" s="19"/>
      <c r="D17" s="19"/>
      <c r="E17" s="19"/>
      <c r="F17" s="19"/>
      <c r="G17" s="19"/>
      <c r="H17" s="27"/>
      <c r="I17" s="19"/>
      <c r="J17" s="19"/>
      <c r="K17" s="19"/>
      <c r="L17" s="19"/>
      <c r="M17" s="19"/>
      <c r="N17" s="19"/>
      <c r="O17" s="19"/>
      <c r="P17" s="25"/>
      <c r="R17" s="16"/>
      <c r="S17" s="102" t="s">
        <v>206</v>
      </c>
      <c r="T17" s="102" t="s">
        <v>18</v>
      </c>
      <c r="U17" s="102" t="s">
        <v>196</v>
      </c>
      <c r="V17" s="16"/>
    </row>
    <row r="18" spans="2:22">
      <c r="B18" s="15"/>
      <c r="C18" s="31" t="s">
        <v>6</v>
      </c>
      <c r="D18" s="32" t="s">
        <v>7</v>
      </c>
      <c r="E18" s="33" t="s">
        <v>8</v>
      </c>
      <c r="F18" s="34"/>
      <c r="G18" s="34"/>
      <c r="H18" s="35"/>
      <c r="I18" s="36" t="s">
        <v>22</v>
      </c>
      <c r="J18" s="36" t="s">
        <v>23</v>
      </c>
      <c r="K18" s="36" t="s">
        <v>9</v>
      </c>
      <c r="L18" s="36" t="s">
        <v>16</v>
      </c>
      <c r="M18" s="36" t="s">
        <v>24</v>
      </c>
      <c r="N18" s="36" t="s">
        <v>25</v>
      </c>
      <c r="O18" s="111"/>
      <c r="P18" s="120"/>
      <c r="R18" s="16"/>
      <c r="S18" s="102" t="s">
        <v>207</v>
      </c>
      <c r="T18" s="102" t="s">
        <v>19</v>
      </c>
      <c r="U18" s="187" t="s">
        <v>197</v>
      </c>
      <c r="V18" s="16"/>
    </row>
    <row r="19" spans="2:22">
      <c r="B19" s="15"/>
      <c r="C19" s="37">
        <v>1</v>
      </c>
      <c r="D19" s="38" t="str">
        <f>'1.Silahkan diisi'!C24</f>
        <v>HUH1X2</v>
      </c>
      <c r="E19" s="148" t="s">
        <v>68</v>
      </c>
      <c r="F19" s="149"/>
      <c r="G19" s="149"/>
      <c r="H19" s="150"/>
      <c r="I19" s="39">
        <v>2</v>
      </c>
      <c r="J19" s="39" t="s">
        <v>26</v>
      </c>
      <c r="K19" s="40" t="str">
        <f>VLOOKUP(D19,'1.Silahkan diisi'!$C$17:$F$83,4,FALSE)</f>
        <v>A</v>
      </c>
      <c r="L19" s="39">
        <f>VLOOKUP(K19,$S$5:$T$12,2,FALSE)</f>
        <v>4</v>
      </c>
      <c r="M19" s="39">
        <v>1</v>
      </c>
      <c r="N19" s="39">
        <f>L19*M19*I19</f>
        <v>8</v>
      </c>
      <c r="O19" s="27"/>
      <c r="P19" s="121"/>
      <c r="R19" s="16"/>
      <c r="S19" s="102" t="s">
        <v>208</v>
      </c>
      <c r="T19" s="102" t="s">
        <v>171</v>
      </c>
      <c r="U19" s="187"/>
      <c r="V19" s="16"/>
    </row>
    <row r="20" spans="2:22">
      <c r="B20" s="15"/>
      <c r="C20" s="37">
        <v>2</v>
      </c>
      <c r="D20" s="37" t="str">
        <f>'1.Silahkan diisi'!C22</f>
        <v>HUH1G3</v>
      </c>
      <c r="E20" s="172" t="s">
        <v>64</v>
      </c>
      <c r="F20" s="173"/>
      <c r="G20" s="173"/>
      <c r="H20" s="174"/>
      <c r="I20" s="39">
        <v>3</v>
      </c>
      <c r="J20" s="39" t="s">
        <v>26</v>
      </c>
      <c r="K20" s="40" t="str">
        <f>VLOOKUP(D20,'1.Silahkan diisi'!$C$17:$F$83,4,FALSE)</f>
        <v>A</v>
      </c>
      <c r="L20" s="39">
        <f t="shared" ref="L20:L23" si="0">VLOOKUP(K20,$S$5:$T$12,2,FALSE)</f>
        <v>4</v>
      </c>
      <c r="M20" s="39">
        <v>1</v>
      </c>
      <c r="N20" s="39">
        <f>L20*M20*I20</f>
        <v>12</v>
      </c>
      <c r="O20" s="27"/>
      <c r="P20" s="121"/>
      <c r="R20" s="16"/>
      <c r="S20" s="102" t="s">
        <v>209</v>
      </c>
      <c r="T20" s="102" t="s">
        <v>21</v>
      </c>
      <c r="U20" s="185" t="s">
        <v>198</v>
      </c>
      <c r="V20" s="16"/>
    </row>
    <row r="21" spans="2:22">
      <c r="B21" s="15"/>
      <c r="C21" s="37">
        <v>3</v>
      </c>
      <c r="D21" s="37" t="str">
        <f>'1.Silahkan diisi'!C68</f>
        <v>TTH4B4</v>
      </c>
      <c r="E21" s="148" t="s">
        <v>12</v>
      </c>
      <c r="F21" s="149"/>
      <c r="G21" s="149"/>
      <c r="H21" s="150"/>
      <c r="I21" s="39">
        <v>4</v>
      </c>
      <c r="J21" s="39" t="s">
        <v>26</v>
      </c>
      <c r="K21" s="40" t="str">
        <f>VLOOKUP(D21,'1.Silahkan diisi'!$C$17:$F$83,4,FALSE)</f>
        <v>A</v>
      </c>
      <c r="L21" s="39">
        <f t="shared" si="0"/>
        <v>4</v>
      </c>
      <c r="M21" s="39">
        <v>1</v>
      </c>
      <c r="N21" s="39">
        <f>L21*M21*I21</f>
        <v>16</v>
      </c>
      <c r="O21" s="27"/>
      <c r="P21" s="121"/>
      <c r="R21" s="16"/>
      <c r="S21" s="102" t="s">
        <v>210</v>
      </c>
      <c r="T21" s="102" t="s">
        <v>172</v>
      </c>
      <c r="U21" s="186"/>
      <c r="V21" s="16"/>
    </row>
    <row r="22" spans="2:22">
      <c r="B22" s="15"/>
      <c r="C22" s="37">
        <v>4</v>
      </c>
      <c r="D22" s="37" t="str">
        <f>'1.Silahkan diisi'!C66</f>
        <v>DUH2B2</v>
      </c>
      <c r="E22" s="148" t="s">
        <v>154</v>
      </c>
      <c r="F22" s="149"/>
      <c r="G22" s="149"/>
      <c r="H22" s="150"/>
      <c r="I22" s="39">
        <v>2</v>
      </c>
      <c r="J22" s="39" t="s">
        <v>26</v>
      </c>
      <c r="K22" s="40" t="str">
        <f>VLOOKUP(D22,'1.Silahkan diisi'!$C$17:$F$83,4,FALSE)</f>
        <v>A</v>
      </c>
      <c r="L22" s="39">
        <f t="shared" si="0"/>
        <v>4</v>
      </c>
      <c r="M22" s="39">
        <v>1</v>
      </c>
      <c r="N22" s="39">
        <f>L22*M22*I22</f>
        <v>8</v>
      </c>
      <c r="O22" s="27"/>
      <c r="P22" s="121"/>
      <c r="R22" s="16"/>
      <c r="S22" s="102" t="s">
        <v>211</v>
      </c>
      <c r="T22" s="102" t="s">
        <v>27</v>
      </c>
      <c r="U22" s="102" t="s">
        <v>34</v>
      </c>
      <c r="V22" s="16"/>
    </row>
    <row r="23" spans="2:22">
      <c r="B23" s="15"/>
      <c r="C23" s="37">
        <v>5</v>
      </c>
      <c r="D23" s="37" t="str">
        <f>'1.Silahkan diisi'!C67</f>
        <v>FEH3B2</v>
      </c>
      <c r="E23" s="148" t="s">
        <v>156</v>
      </c>
      <c r="F23" s="149"/>
      <c r="G23" s="149"/>
      <c r="H23" s="150"/>
      <c r="I23" s="39">
        <v>2</v>
      </c>
      <c r="J23" s="39" t="s">
        <v>26</v>
      </c>
      <c r="K23" s="40" t="str">
        <f>VLOOKUP(D23,'1.Silahkan diisi'!$C$17:$F$83,4,FALSE)</f>
        <v>A</v>
      </c>
      <c r="L23" s="39">
        <f t="shared" si="0"/>
        <v>4</v>
      </c>
      <c r="M23" s="41">
        <v>1</v>
      </c>
      <c r="N23" s="41">
        <f>L23*M23*I23</f>
        <v>8</v>
      </c>
      <c r="O23" s="27"/>
      <c r="P23" s="121"/>
      <c r="R23" s="16"/>
      <c r="S23" s="50"/>
      <c r="T23" s="50"/>
      <c r="U23" s="88"/>
      <c r="V23" s="16"/>
    </row>
    <row r="24" spans="2:22">
      <c r="B24" s="15"/>
      <c r="C24" s="19"/>
      <c r="D24" s="19"/>
      <c r="E24" s="19"/>
      <c r="F24" s="19"/>
      <c r="G24" s="19"/>
      <c r="H24" s="19"/>
      <c r="I24" s="39">
        <f>SUM(I19:I23)</f>
        <v>13</v>
      </c>
      <c r="J24" s="19"/>
      <c r="K24" s="19"/>
      <c r="L24" s="156" t="s">
        <v>31</v>
      </c>
      <c r="M24" s="157"/>
      <c r="N24" s="42">
        <f>SUM(N19:N23)</f>
        <v>52</v>
      </c>
      <c r="O24" s="27"/>
      <c r="P24" s="121"/>
      <c r="S24" s="92"/>
      <c r="T24" s="92"/>
      <c r="U24" s="93"/>
    </row>
    <row r="25" spans="2:22">
      <c r="B25" s="15"/>
      <c r="C25" s="19"/>
      <c r="D25" s="19"/>
      <c r="E25" s="19"/>
      <c r="F25" s="19"/>
      <c r="G25" s="19"/>
      <c r="H25" s="19"/>
      <c r="I25" s="27"/>
      <c r="J25" s="19"/>
      <c r="K25" s="19"/>
      <c r="L25" s="158" t="s">
        <v>37</v>
      </c>
      <c r="M25" s="158"/>
      <c r="N25" s="85">
        <f>N24/I24</f>
        <v>4</v>
      </c>
      <c r="O25" s="112"/>
      <c r="P25" s="122"/>
      <c r="S25" s="107" t="s">
        <v>201</v>
      </c>
    </row>
    <row r="26" spans="2:22">
      <c r="B26" s="15"/>
      <c r="C26" s="19"/>
      <c r="D26" s="19"/>
      <c r="E26" s="155"/>
      <c r="F26" s="155"/>
      <c r="G26" s="155"/>
      <c r="H26" s="155"/>
      <c r="I26" s="19"/>
      <c r="J26" s="19"/>
      <c r="K26" s="19"/>
      <c r="L26" s="159" t="s">
        <v>32</v>
      </c>
      <c r="M26" s="159"/>
      <c r="N26" s="85">
        <v>4</v>
      </c>
      <c r="O26" s="112"/>
      <c r="P26" s="122"/>
      <c r="S26" s="4" t="s">
        <v>202</v>
      </c>
    </row>
    <row r="27" spans="2:22">
      <c r="B27" s="15"/>
      <c r="C27" s="19"/>
      <c r="D27" s="19"/>
      <c r="E27" s="19"/>
      <c r="F27" s="19"/>
      <c r="G27" s="19"/>
      <c r="H27" s="19"/>
      <c r="I27" s="19"/>
      <c r="J27" s="19"/>
      <c r="K27" s="19"/>
      <c r="L27" s="53" t="s">
        <v>33</v>
      </c>
      <c r="M27" s="53"/>
      <c r="N27" s="100">
        <f>N25/N26</f>
        <v>1</v>
      </c>
      <c r="O27" s="113"/>
      <c r="P27" s="124"/>
      <c r="S27" s="4" t="s">
        <v>203</v>
      </c>
    </row>
    <row r="28" spans="2:22">
      <c r="B28" s="46"/>
      <c r="C28" s="47"/>
      <c r="D28" s="47"/>
      <c r="E28" s="151"/>
      <c r="F28" s="151"/>
      <c r="G28" s="151"/>
      <c r="H28" s="151"/>
      <c r="I28" s="47"/>
      <c r="J28" s="47"/>
      <c r="K28" s="47"/>
      <c r="L28" s="47"/>
      <c r="M28" s="47"/>
      <c r="N28" s="47"/>
      <c r="O28" s="47"/>
      <c r="P28" s="48"/>
      <c r="S28" s="4" t="s">
        <v>204</v>
      </c>
    </row>
    <row r="29" spans="2:22" s="7" customFormat="1">
      <c r="B29" s="14"/>
      <c r="C29" s="28" t="s">
        <v>35</v>
      </c>
      <c r="D29" s="28"/>
      <c r="E29" s="28"/>
      <c r="F29" s="28"/>
      <c r="G29" s="29"/>
      <c r="H29" s="30"/>
      <c r="I29" s="29"/>
      <c r="J29" s="29"/>
      <c r="K29" s="29"/>
      <c r="L29" s="29"/>
      <c r="M29" s="29"/>
      <c r="N29" s="29"/>
      <c r="O29" s="29"/>
      <c r="P29" s="49"/>
    </row>
    <row r="30" spans="2:22" s="7" customFormat="1" ht="16.5" customHeight="1">
      <c r="B30" s="15"/>
      <c r="C30" s="147" t="s">
        <v>161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60"/>
      <c r="P30" s="119"/>
    </row>
    <row r="31" spans="2:22">
      <c r="B31" s="15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60"/>
      <c r="P31" s="119"/>
    </row>
    <row r="32" spans="2:22">
      <c r="B32" s="15"/>
      <c r="C32" s="19"/>
      <c r="D32" s="19"/>
      <c r="E32" s="151"/>
      <c r="F32" s="151"/>
      <c r="G32" s="151"/>
      <c r="H32" s="151"/>
      <c r="I32" s="19"/>
      <c r="J32" s="19"/>
      <c r="K32" s="19"/>
      <c r="L32" s="19"/>
      <c r="M32" s="19"/>
      <c r="N32" s="19"/>
      <c r="O32" s="19"/>
      <c r="P32" s="25"/>
    </row>
    <row r="33" spans="2:16">
      <c r="B33" s="15"/>
      <c r="C33" s="31" t="s">
        <v>6</v>
      </c>
      <c r="D33" s="32" t="s">
        <v>7</v>
      </c>
      <c r="E33" s="33" t="s">
        <v>8</v>
      </c>
      <c r="F33" s="34"/>
      <c r="G33" s="34"/>
      <c r="H33" s="35"/>
      <c r="I33" s="36" t="s">
        <v>22</v>
      </c>
      <c r="J33" s="36" t="s">
        <v>23</v>
      </c>
      <c r="K33" s="36" t="s">
        <v>9</v>
      </c>
      <c r="L33" s="36" t="s">
        <v>16</v>
      </c>
      <c r="M33" s="36" t="s">
        <v>24</v>
      </c>
      <c r="N33" s="36" t="s">
        <v>25</v>
      </c>
      <c r="O33" s="111"/>
      <c r="P33" s="120"/>
    </row>
    <row r="34" spans="2:16">
      <c r="B34" s="15"/>
      <c r="C34" s="37">
        <v>1</v>
      </c>
      <c r="D34" s="71" t="s">
        <v>53</v>
      </c>
      <c r="E34" s="152" t="s">
        <v>54</v>
      </c>
      <c r="F34" s="153"/>
      <c r="G34" s="153"/>
      <c r="H34" s="154"/>
      <c r="I34" s="39">
        <v>3</v>
      </c>
      <c r="J34" s="39" t="s">
        <v>26</v>
      </c>
      <c r="K34" s="40" t="str">
        <f>VLOOKUP(D34,'1.Silahkan diisi'!$C$17:$F$83,4,FALSE)</f>
        <v>A</v>
      </c>
      <c r="L34" s="39">
        <f t="shared" ref="L34:L39" si="1">VLOOKUP(K34,$S$5:$T$13,2,FALSE)</f>
        <v>4</v>
      </c>
      <c r="M34" s="39">
        <v>1</v>
      </c>
      <c r="N34" s="39">
        <f t="shared" ref="N34:N69" si="2">L34*M34*I34</f>
        <v>12</v>
      </c>
      <c r="O34" s="27"/>
      <c r="P34" s="121"/>
    </row>
    <row r="35" spans="2:16">
      <c r="B35" s="15"/>
      <c r="C35" s="37">
        <v>2</v>
      </c>
      <c r="D35" s="71" t="s">
        <v>55</v>
      </c>
      <c r="E35" s="152" t="s">
        <v>56</v>
      </c>
      <c r="F35" s="153"/>
      <c r="G35" s="153"/>
      <c r="H35" s="154"/>
      <c r="I35" s="39">
        <v>3</v>
      </c>
      <c r="J35" s="39" t="s">
        <v>26</v>
      </c>
      <c r="K35" s="40" t="str">
        <f>VLOOKUP(D35,'1.Silahkan diisi'!$C$17:$F$83,4,FALSE)</f>
        <v>A</v>
      </c>
      <c r="L35" s="39">
        <f t="shared" si="1"/>
        <v>4</v>
      </c>
      <c r="M35" s="39">
        <v>1</v>
      </c>
      <c r="N35" s="39">
        <f t="shared" si="2"/>
        <v>12</v>
      </c>
      <c r="O35" s="27"/>
      <c r="P35" s="121"/>
    </row>
    <row r="36" spans="2:16">
      <c r="B36" s="15"/>
      <c r="C36" s="37">
        <v>3</v>
      </c>
      <c r="D36" s="71" t="s">
        <v>57</v>
      </c>
      <c r="E36" s="152" t="s">
        <v>58</v>
      </c>
      <c r="F36" s="153"/>
      <c r="G36" s="153"/>
      <c r="H36" s="154"/>
      <c r="I36" s="39">
        <v>1</v>
      </c>
      <c r="J36" s="39" t="s">
        <v>26</v>
      </c>
      <c r="K36" s="40" t="str">
        <f>VLOOKUP(D36,'1.Silahkan diisi'!$C$17:$F$83,4,FALSE)</f>
        <v>A</v>
      </c>
      <c r="L36" s="39">
        <f t="shared" si="1"/>
        <v>4</v>
      </c>
      <c r="M36" s="39">
        <v>1</v>
      </c>
      <c r="N36" s="39">
        <f t="shared" si="2"/>
        <v>4</v>
      </c>
      <c r="O36" s="27"/>
      <c r="P36" s="121"/>
    </row>
    <row r="37" spans="2:16">
      <c r="B37" s="15"/>
      <c r="C37" s="37">
        <v>4</v>
      </c>
      <c r="D37" s="71" t="s">
        <v>65</v>
      </c>
      <c r="E37" s="152" t="s">
        <v>66</v>
      </c>
      <c r="F37" s="153"/>
      <c r="G37" s="153"/>
      <c r="H37" s="154"/>
      <c r="I37" s="39">
        <v>3</v>
      </c>
      <c r="J37" s="39" t="s">
        <v>26</v>
      </c>
      <c r="K37" s="40" t="str">
        <f>VLOOKUP(D37,'1.Silahkan diisi'!$C$17:$F$83,4,FALSE)</f>
        <v>A</v>
      </c>
      <c r="L37" s="39">
        <f t="shared" si="1"/>
        <v>4</v>
      </c>
      <c r="M37" s="39">
        <v>1</v>
      </c>
      <c r="N37" s="39">
        <f t="shared" si="2"/>
        <v>12</v>
      </c>
      <c r="O37" s="27"/>
      <c r="P37" s="121"/>
    </row>
    <row r="38" spans="2:16">
      <c r="B38" s="15"/>
      <c r="C38" s="37">
        <v>5</v>
      </c>
      <c r="D38" s="71" t="s">
        <v>53</v>
      </c>
      <c r="E38" s="148" t="s">
        <v>69</v>
      </c>
      <c r="F38" s="149"/>
      <c r="G38" s="149"/>
      <c r="H38" s="150"/>
      <c r="I38" s="39">
        <v>3</v>
      </c>
      <c r="J38" s="39" t="s">
        <v>26</v>
      </c>
      <c r="K38" s="40" t="str">
        <f>VLOOKUP(D38,'1.Silahkan diisi'!$C$17:$F$83,4,FALSE)</f>
        <v>A</v>
      </c>
      <c r="L38" s="39">
        <f t="shared" si="1"/>
        <v>4</v>
      </c>
      <c r="M38" s="39">
        <v>1</v>
      </c>
      <c r="N38" s="39">
        <f t="shared" si="2"/>
        <v>12</v>
      </c>
      <c r="O38" s="27"/>
      <c r="P38" s="121"/>
    </row>
    <row r="39" spans="2:16">
      <c r="B39" s="15"/>
      <c r="C39" s="37">
        <v>6</v>
      </c>
      <c r="D39" s="71" t="s">
        <v>70</v>
      </c>
      <c r="E39" s="148" t="s">
        <v>71</v>
      </c>
      <c r="F39" s="149"/>
      <c r="G39" s="149"/>
      <c r="H39" s="150"/>
      <c r="I39" s="39">
        <v>3</v>
      </c>
      <c r="J39" s="39" t="s">
        <v>26</v>
      </c>
      <c r="K39" s="40" t="str">
        <f>VLOOKUP(D39,'1.Silahkan diisi'!$C$17:$F$83,4,FALSE)</f>
        <v>A</v>
      </c>
      <c r="L39" s="41">
        <f t="shared" si="1"/>
        <v>4</v>
      </c>
      <c r="M39" s="39">
        <v>1</v>
      </c>
      <c r="N39" s="41">
        <f t="shared" si="2"/>
        <v>12</v>
      </c>
      <c r="O39" s="27"/>
      <c r="P39" s="121"/>
    </row>
    <row r="40" spans="2:16">
      <c r="B40" s="15"/>
      <c r="C40" s="37">
        <v>7</v>
      </c>
      <c r="D40" s="71" t="s">
        <v>72</v>
      </c>
      <c r="E40" s="164" t="s">
        <v>73</v>
      </c>
      <c r="F40" s="164"/>
      <c r="G40" s="164"/>
      <c r="H40" s="164"/>
      <c r="I40" s="39">
        <v>1</v>
      </c>
      <c r="J40" s="39" t="s">
        <v>26</v>
      </c>
      <c r="K40" s="40" t="str">
        <f>VLOOKUP(D40,'1.Silahkan diisi'!$C$17:$F$83,4,FALSE)</f>
        <v>A</v>
      </c>
      <c r="L40" s="41">
        <f t="shared" ref="L40:L69" si="3">VLOOKUP(K40,$S$5:$T$13,2,FALSE)</f>
        <v>4</v>
      </c>
      <c r="M40" s="39">
        <v>1</v>
      </c>
      <c r="N40" s="41">
        <f t="shared" si="2"/>
        <v>4</v>
      </c>
      <c r="O40" s="27"/>
      <c r="P40" s="121"/>
    </row>
    <row r="41" spans="2:16">
      <c r="B41" s="15"/>
      <c r="C41" s="37">
        <v>8</v>
      </c>
      <c r="D41" s="71" t="s">
        <v>74</v>
      </c>
      <c r="E41" s="164" t="s">
        <v>75</v>
      </c>
      <c r="F41" s="164"/>
      <c r="G41" s="164"/>
      <c r="H41" s="164"/>
      <c r="I41" s="39">
        <v>2</v>
      </c>
      <c r="J41" s="39" t="s">
        <v>26</v>
      </c>
      <c r="K41" s="40" t="str">
        <f>VLOOKUP(D41,'1.Silahkan diisi'!$C$17:$F$83,4,FALSE)</f>
        <v>A</v>
      </c>
      <c r="L41" s="41">
        <f t="shared" si="3"/>
        <v>4</v>
      </c>
      <c r="M41" s="39">
        <v>1</v>
      </c>
      <c r="N41" s="41">
        <f t="shared" si="2"/>
        <v>8</v>
      </c>
      <c r="O41" s="27"/>
      <c r="P41" s="121"/>
    </row>
    <row r="42" spans="2:16">
      <c r="B42" s="15"/>
      <c r="C42" s="37">
        <v>9</v>
      </c>
      <c r="D42" s="71" t="s">
        <v>76</v>
      </c>
      <c r="E42" s="164" t="s">
        <v>77</v>
      </c>
      <c r="F42" s="164"/>
      <c r="G42" s="164"/>
      <c r="H42" s="164"/>
      <c r="I42" s="39">
        <v>3</v>
      </c>
      <c r="J42" s="39" t="s">
        <v>26</v>
      </c>
      <c r="K42" s="40" t="str">
        <f>VLOOKUP(D42,'1.Silahkan diisi'!$C$17:$F$83,4,FALSE)</f>
        <v>A</v>
      </c>
      <c r="L42" s="41">
        <f t="shared" si="3"/>
        <v>4</v>
      </c>
      <c r="M42" s="39">
        <v>1</v>
      </c>
      <c r="N42" s="41">
        <f t="shared" si="2"/>
        <v>12</v>
      </c>
      <c r="O42" s="27"/>
      <c r="P42" s="121"/>
    </row>
    <row r="43" spans="2:16">
      <c r="B43" s="15"/>
      <c r="C43" s="37">
        <v>10</v>
      </c>
      <c r="D43" s="71" t="s">
        <v>78</v>
      </c>
      <c r="E43" s="164" t="s">
        <v>79</v>
      </c>
      <c r="F43" s="164"/>
      <c r="G43" s="164"/>
      <c r="H43" s="164"/>
      <c r="I43" s="39">
        <v>1</v>
      </c>
      <c r="J43" s="39" t="s">
        <v>26</v>
      </c>
      <c r="K43" s="40" t="str">
        <f>VLOOKUP(D43,'1.Silahkan diisi'!$C$17:$F$83,4,FALSE)</f>
        <v>A</v>
      </c>
      <c r="L43" s="41">
        <f t="shared" si="3"/>
        <v>4</v>
      </c>
      <c r="M43" s="39">
        <v>1</v>
      </c>
      <c r="N43" s="41">
        <f t="shared" si="2"/>
        <v>4</v>
      </c>
      <c r="O43" s="27"/>
      <c r="P43" s="121"/>
    </row>
    <row r="44" spans="2:16">
      <c r="B44" s="15"/>
      <c r="C44" s="37">
        <v>11</v>
      </c>
      <c r="D44" s="71" t="s">
        <v>86</v>
      </c>
      <c r="E44" s="164" t="s">
        <v>87</v>
      </c>
      <c r="F44" s="164"/>
      <c r="G44" s="164"/>
      <c r="H44" s="164"/>
      <c r="I44" s="39">
        <v>3</v>
      </c>
      <c r="J44" s="39" t="s">
        <v>26</v>
      </c>
      <c r="K44" s="40" t="str">
        <f>VLOOKUP(D44,'1.Silahkan diisi'!$C$17:$F$83,4,FALSE)</f>
        <v>A</v>
      </c>
      <c r="L44" s="41">
        <f t="shared" si="3"/>
        <v>4</v>
      </c>
      <c r="M44" s="39">
        <v>1</v>
      </c>
      <c r="N44" s="41">
        <f t="shared" si="2"/>
        <v>12</v>
      </c>
      <c r="O44" s="27"/>
      <c r="P44" s="121"/>
    </row>
    <row r="45" spans="2:16">
      <c r="B45" s="15"/>
      <c r="C45" s="37">
        <v>12</v>
      </c>
      <c r="D45" s="71" t="s">
        <v>88</v>
      </c>
      <c r="E45" s="182" t="s">
        <v>89</v>
      </c>
      <c r="F45" s="182"/>
      <c r="G45" s="182"/>
      <c r="H45" s="182"/>
      <c r="I45" s="39">
        <v>3</v>
      </c>
      <c r="J45" s="39" t="s">
        <v>26</v>
      </c>
      <c r="K45" s="40" t="str">
        <f>VLOOKUP(D45,'1.Silahkan diisi'!$C$17:$F$83,4,FALSE)</f>
        <v>A</v>
      </c>
      <c r="L45" s="41">
        <f t="shared" si="3"/>
        <v>4</v>
      </c>
      <c r="M45" s="39">
        <v>1</v>
      </c>
      <c r="N45" s="41">
        <f t="shared" si="2"/>
        <v>12</v>
      </c>
      <c r="O45" s="27"/>
      <c r="P45" s="121"/>
    </row>
    <row r="46" spans="2:16">
      <c r="B46" s="15"/>
      <c r="C46" s="37">
        <v>13</v>
      </c>
      <c r="D46" s="71" t="s">
        <v>90</v>
      </c>
      <c r="E46" s="164" t="s">
        <v>91</v>
      </c>
      <c r="F46" s="164"/>
      <c r="G46" s="164"/>
      <c r="H46" s="164"/>
      <c r="I46" s="39">
        <v>3</v>
      </c>
      <c r="J46" s="39" t="s">
        <v>26</v>
      </c>
      <c r="K46" s="40" t="str">
        <f>VLOOKUP(D46,'1.Silahkan diisi'!$C$17:$F$83,4,FALSE)</f>
        <v>A</v>
      </c>
      <c r="L46" s="41">
        <f t="shared" si="3"/>
        <v>4</v>
      </c>
      <c r="M46" s="39">
        <v>1</v>
      </c>
      <c r="N46" s="41">
        <f t="shared" si="2"/>
        <v>12</v>
      </c>
      <c r="O46" s="27"/>
      <c r="P46" s="121"/>
    </row>
    <row r="47" spans="2:16">
      <c r="B47" s="15"/>
      <c r="C47" s="37">
        <v>14</v>
      </c>
      <c r="D47" s="71" t="s">
        <v>94</v>
      </c>
      <c r="E47" s="164" t="s">
        <v>95</v>
      </c>
      <c r="F47" s="164"/>
      <c r="G47" s="164"/>
      <c r="H47" s="164"/>
      <c r="I47" s="39">
        <v>3</v>
      </c>
      <c r="J47" s="39" t="s">
        <v>26</v>
      </c>
      <c r="K47" s="40" t="str">
        <f>VLOOKUP(D47,'1.Silahkan diisi'!$C$17:$F$83,4,FALSE)</f>
        <v>A</v>
      </c>
      <c r="L47" s="41">
        <f t="shared" si="3"/>
        <v>4</v>
      </c>
      <c r="M47" s="39">
        <v>1</v>
      </c>
      <c r="N47" s="41">
        <f t="shared" si="2"/>
        <v>12</v>
      </c>
      <c r="O47" s="27"/>
      <c r="P47" s="121"/>
    </row>
    <row r="48" spans="2:16">
      <c r="B48" s="15"/>
      <c r="C48" s="37">
        <v>15</v>
      </c>
      <c r="D48" s="71" t="s">
        <v>96</v>
      </c>
      <c r="E48" s="164" t="s">
        <v>97</v>
      </c>
      <c r="F48" s="164"/>
      <c r="G48" s="164"/>
      <c r="H48" s="164"/>
      <c r="I48" s="39">
        <v>4</v>
      </c>
      <c r="J48" s="39" t="s">
        <v>26</v>
      </c>
      <c r="K48" s="40" t="str">
        <f>VLOOKUP(D48,'1.Silahkan diisi'!$C$17:$F$83,4,FALSE)</f>
        <v>A</v>
      </c>
      <c r="L48" s="41">
        <f t="shared" si="3"/>
        <v>4</v>
      </c>
      <c r="M48" s="39">
        <v>1</v>
      </c>
      <c r="N48" s="41">
        <f t="shared" si="2"/>
        <v>16</v>
      </c>
      <c r="O48" s="27"/>
      <c r="P48" s="121"/>
    </row>
    <row r="49" spans="2:16">
      <c r="B49" s="15"/>
      <c r="C49" s="37">
        <v>16</v>
      </c>
      <c r="D49" s="71" t="s">
        <v>92</v>
      </c>
      <c r="E49" s="164" t="s">
        <v>93</v>
      </c>
      <c r="F49" s="164"/>
      <c r="G49" s="164"/>
      <c r="H49" s="164"/>
      <c r="I49" s="39">
        <v>3</v>
      </c>
      <c r="J49" s="39" t="s">
        <v>26</v>
      </c>
      <c r="K49" s="40" t="str">
        <f>VLOOKUP(D49,'1.Silahkan diisi'!$C$17:$F$83,4,FALSE)</f>
        <v>A</v>
      </c>
      <c r="L49" s="41">
        <f t="shared" si="3"/>
        <v>4</v>
      </c>
      <c r="M49" s="39">
        <v>1</v>
      </c>
      <c r="N49" s="41">
        <f t="shared" si="2"/>
        <v>12</v>
      </c>
      <c r="O49" s="27"/>
      <c r="P49" s="121"/>
    </row>
    <row r="50" spans="2:16">
      <c r="B50" s="15"/>
      <c r="C50" s="37">
        <v>17</v>
      </c>
      <c r="D50" s="71" t="s">
        <v>98</v>
      </c>
      <c r="E50" s="164" t="s">
        <v>99</v>
      </c>
      <c r="F50" s="164"/>
      <c r="G50" s="164"/>
      <c r="H50" s="164"/>
      <c r="I50" s="39">
        <v>1</v>
      </c>
      <c r="J50" s="39" t="s">
        <v>26</v>
      </c>
      <c r="K50" s="40" t="str">
        <f>VLOOKUP(D50,'1.Silahkan diisi'!$C$17:$F$83,4,FALSE)</f>
        <v>A</v>
      </c>
      <c r="L50" s="41">
        <f t="shared" si="3"/>
        <v>4</v>
      </c>
      <c r="M50" s="39">
        <v>1</v>
      </c>
      <c r="N50" s="41">
        <f t="shared" si="2"/>
        <v>4</v>
      </c>
      <c r="O50" s="27"/>
      <c r="P50" s="121"/>
    </row>
    <row r="51" spans="2:16">
      <c r="B51" s="15"/>
      <c r="C51" s="37">
        <v>18</v>
      </c>
      <c r="D51" s="71" t="s">
        <v>100</v>
      </c>
      <c r="E51" s="163" t="s">
        <v>101</v>
      </c>
      <c r="F51" s="163"/>
      <c r="G51" s="163"/>
      <c r="H51" s="163"/>
      <c r="I51" s="39">
        <v>3</v>
      </c>
      <c r="J51" s="39" t="s">
        <v>26</v>
      </c>
      <c r="K51" s="40" t="str">
        <f>VLOOKUP(D51,'1.Silahkan diisi'!$C$17:$F$83,4,FALSE)</f>
        <v>A</v>
      </c>
      <c r="L51" s="41">
        <f t="shared" si="3"/>
        <v>4</v>
      </c>
      <c r="M51" s="39">
        <v>1</v>
      </c>
      <c r="N51" s="41">
        <f t="shared" si="2"/>
        <v>12</v>
      </c>
      <c r="O51" s="27"/>
      <c r="P51" s="121"/>
    </row>
    <row r="52" spans="2:16">
      <c r="B52" s="15"/>
      <c r="C52" s="37">
        <v>19</v>
      </c>
      <c r="D52" s="71" t="s">
        <v>102</v>
      </c>
      <c r="E52" s="163" t="s">
        <v>103</v>
      </c>
      <c r="F52" s="163"/>
      <c r="G52" s="163"/>
      <c r="H52" s="163"/>
      <c r="I52" s="39">
        <v>3</v>
      </c>
      <c r="J52" s="39" t="s">
        <v>26</v>
      </c>
      <c r="K52" s="40" t="str">
        <f>VLOOKUP(D52,'1.Silahkan diisi'!$C$17:$F$83,4,FALSE)</f>
        <v>A</v>
      </c>
      <c r="L52" s="41">
        <f t="shared" si="3"/>
        <v>4</v>
      </c>
      <c r="M52" s="39">
        <v>1</v>
      </c>
      <c r="N52" s="41">
        <f t="shared" si="2"/>
        <v>12</v>
      </c>
      <c r="O52" s="27"/>
      <c r="P52" s="121"/>
    </row>
    <row r="53" spans="2:16">
      <c r="B53" s="15"/>
      <c r="C53" s="37">
        <v>20</v>
      </c>
      <c r="D53" s="71" t="s">
        <v>104</v>
      </c>
      <c r="E53" s="163" t="s">
        <v>105</v>
      </c>
      <c r="F53" s="163"/>
      <c r="G53" s="163"/>
      <c r="H53" s="163"/>
      <c r="I53" s="39">
        <v>3</v>
      </c>
      <c r="J53" s="39" t="s">
        <v>26</v>
      </c>
      <c r="K53" s="40" t="str">
        <f>VLOOKUP(D53,'1.Silahkan diisi'!$C$17:$F$83,4,FALSE)</f>
        <v>A</v>
      </c>
      <c r="L53" s="41">
        <f t="shared" si="3"/>
        <v>4</v>
      </c>
      <c r="M53" s="39">
        <v>1</v>
      </c>
      <c r="N53" s="41">
        <f t="shared" si="2"/>
        <v>12</v>
      </c>
      <c r="O53" s="27"/>
      <c r="P53" s="121"/>
    </row>
    <row r="54" spans="2:16">
      <c r="B54" s="15"/>
      <c r="C54" s="37">
        <v>21</v>
      </c>
      <c r="D54" s="71" t="s">
        <v>106</v>
      </c>
      <c r="E54" s="163" t="s">
        <v>107</v>
      </c>
      <c r="F54" s="163"/>
      <c r="G54" s="163"/>
      <c r="H54" s="163"/>
      <c r="I54" s="39">
        <v>3</v>
      </c>
      <c r="J54" s="39" t="s">
        <v>26</v>
      </c>
      <c r="K54" s="40" t="str">
        <f>VLOOKUP(D54,'1.Silahkan diisi'!$C$17:$F$83,4,FALSE)</f>
        <v>A</v>
      </c>
      <c r="L54" s="41">
        <f t="shared" si="3"/>
        <v>4</v>
      </c>
      <c r="M54" s="39">
        <v>1</v>
      </c>
      <c r="N54" s="41">
        <f t="shared" si="2"/>
        <v>12</v>
      </c>
      <c r="O54" s="27"/>
      <c r="P54" s="121"/>
    </row>
    <row r="55" spans="2:16">
      <c r="B55" s="15"/>
      <c r="C55" s="37">
        <v>22</v>
      </c>
      <c r="D55" s="71" t="s">
        <v>108</v>
      </c>
      <c r="E55" s="163" t="s">
        <v>109</v>
      </c>
      <c r="F55" s="163"/>
      <c r="G55" s="163"/>
      <c r="H55" s="163"/>
      <c r="I55" s="39">
        <v>3</v>
      </c>
      <c r="J55" s="39" t="s">
        <v>26</v>
      </c>
      <c r="K55" s="40" t="str">
        <f>VLOOKUP(D55,'1.Silahkan diisi'!$C$17:$F$83,4,FALSE)</f>
        <v>A</v>
      </c>
      <c r="L55" s="41">
        <f t="shared" si="3"/>
        <v>4</v>
      </c>
      <c r="M55" s="39">
        <v>1</v>
      </c>
      <c r="N55" s="41">
        <f t="shared" si="2"/>
        <v>12</v>
      </c>
      <c r="O55" s="27"/>
      <c r="P55" s="121"/>
    </row>
    <row r="56" spans="2:16">
      <c r="B56" s="15"/>
      <c r="C56" s="37">
        <v>23</v>
      </c>
      <c r="D56" s="71" t="s">
        <v>110</v>
      </c>
      <c r="E56" s="163" t="s">
        <v>111</v>
      </c>
      <c r="F56" s="163"/>
      <c r="G56" s="163"/>
      <c r="H56" s="163"/>
      <c r="I56" s="39">
        <v>4</v>
      </c>
      <c r="J56" s="39" t="s">
        <v>26</v>
      </c>
      <c r="K56" s="40" t="str">
        <f>VLOOKUP(D56,'1.Silahkan diisi'!$C$17:$F$83,4,FALSE)</f>
        <v>A</v>
      </c>
      <c r="L56" s="41">
        <f t="shared" si="3"/>
        <v>4</v>
      </c>
      <c r="M56" s="39">
        <v>1</v>
      </c>
      <c r="N56" s="41">
        <f t="shared" si="2"/>
        <v>16</v>
      </c>
      <c r="O56" s="27"/>
      <c r="P56" s="121"/>
    </row>
    <row r="57" spans="2:16">
      <c r="B57" s="15"/>
      <c r="C57" s="37">
        <v>24</v>
      </c>
      <c r="D57" s="71" t="s">
        <v>112</v>
      </c>
      <c r="E57" s="163" t="s">
        <v>113</v>
      </c>
      <c r="F57" s="163"/>
      <c r="G57" s="163"/>
      <c r="H57" s="163"/>
      <c r="I57" s="39">
        <v>1</v>
      </c>
      <c r="J57" s="39" t="s">
        <v>26</v>
      </c>
      <c r="K57" s="40" t="str">
        <f>VLOOKUP(D57,'1.Silahkan diisi'!$C$17:$F$83,4,FALSE)</f>
        <v>A</v>
      </c>
      <c r="L57" s="41">
        <f t="shared" si="3"/>
        <v>4</v>
      </c>
      <c r="M57" s="39">
        <v>1</v>
      </c>
      <c r="N57" s="41">
        <f t="shared" si="2"/>
        <v>4</v>
      </c>
      <c r="O57" s="27"/>
      <c r="P57" s="121"/>
    </row>
    <row r="58" spans="2:16">
      <c r="B58" s="15"/>
      <c r="C58" s="37">
        <v>25</v>
      </c>
      <c r="D58" s="71" t="s">
        <v>116</v>
      </c>
      <c r="E58" s="163" t="s">
        <v>117</v>
      </c>
      <c r="F58" s="163"/>
      <c r="G58" s="163"/>
      <c r="H58" s="163"/>
      <c r="I58" s="39">
        <v>3</v>
      </c>
      <c r="J58" s="39" t="s">
        <v>26</v>
      </c>
      <c r="K58" s="40" t="str">
        <f>VLOOKUP(D58,'1.Silahkan diisi'!$C$17:$F$83,4,FALSE)</f>
        <v>A</v>
      </c>
      <c r="L58" s="41">
        <f t="shared" si="3"/>
        <v>4</v>
      </c>
      <c r="M58" s="39">
        <v>1</v>
      </c>
      <c r="N58" s="41">
        <f t="shared" si="2"/>
        <v>12</v>
      </c>
      <c r="O58" s="27"/>
      <c r="P58" s="121"/>
    </row>
    <row r="59" spans="2:16">
      <c r="B59" s="15"/>
      <c r="C59" s="37">
        <v>26</v>
      </c>
      <c r="D59" s="71" t="s">
        <v>118</v>
      </c>
      <c r="E59" s="163" t="s">
        <v>119</v>
      </c>
      <c r="F59" s="163"/>
      <c r="G59" s="163"/>
      <c r="H59" s="163"/>
      <c r="I59" s="39">
        <v>3</v>
      </c>
      <c r="J59" s="39" t="s">
        <v>26</v>
      </c>
      <c r="K59" s="40" t="str">
        <f>VLOOKUP(D59,'1.Silahkan diisi'!$C$17:$F$83,4,FALSE)</f>
        <v>A</v>
      </c>
      <c r="L59" s="41">
        <f t="shared" si="3"/>
        <v>4</v>
      </c>
      <c r="M59" s="39">
        <v>1</v>
      </c>
      <c r="N59" s="41">
        <f t="shared" si="2"/>
        <v>12</v>
      </c>
      <c r="O59" s="27"/>
      <c r="P59" s="121"/>
    </row>
    <row r="60" spans="2:16">
      <c r="B60" s="15"/>
      <c r="C60" s="37">
        <v>27</v>
      </c>
      <c r="D60" s="71" t="s">
        <v>120</v>
      </c>
      <c r="E60" s="163" t="s">
        <v>121</v>
      </c>
      <c r="F60" s="163"/>
      <c r="G60" s="163"/>
      <c r="H60" s="163"/>
      <c r="I60" s="39">
        <v>3</v>
      </c>
      <c r="J60" s="39" t="s">
        <v>26</v>
      </c>
      <c r="K60" s="40" t="str">
        <f>VLOOKUP(D60,'1.Silahkan diisi'!$C$17:$F$83,4,FALSE)</f>
        <v>A</v>
      </c>
      <c r="L60" s="41">
        <f t="shared" si="3"/>
        <v>4</v>
      </c>
      <c r="M60" s="39">
        <v>1</v>
      </c>
      <c r="N60" s="41">
        <f t="shared" si="2"/>
        <v>12</v>
      </c>
      <c r="O60" s="27"/>
      <c r="P60" s="121"/>
    </row>
    <row r="61" spans="2:16">
      <c r="B61" s="15"/>
      <c r="C61" s="37">
        <v>28</v>
      </c>
      <c r="D61" s="71" t="s">
        <v>114</v>
      </c>
      <c r="E61" s="163" t="s">
        <v>115</v>
      </c>
      <c r="F61" s="163"/>
      <c r="G61" s="163"/>
      <c r="H61" s="163"/>
      <c r="I61" s="39">
        <v>4</v>
      </c>
      <c r="J61" s="39" t="s">
        <v>26</v>
      </c>
      <c r="K61" s="40" t="str">
        <f>VLOOKUP(D61,'1.Silahkan diisi'!$C$17:$F$83,4,FALSE)</f>
        <v>A</v>
      </c>
      <c r="L61" s="41">
        <f t="shared" si="3"/>
        <v>4</v>
      </c>
      <c r="M61" s="39">
        <v>1</v>
      </c>
      <c r="N61" s="41">
        <f t="shared" si="2"/>
        <v>16</v>
      </c>
      <c r="O61" s="27"/>
      <c r="P61" s="121"/>
    </row>
    <row r="62" spans="2:16">
      <c r="B62" s="15"/>
      <c r="C62" s="37">
        <v>29</v>
      </c>
      <c r="D62" s="71" t="s">
        <v>126</v>
      </c>
      <c r="E62" s="163" t="s">
        <v>127</v>
      </c>
      <c r="F62" s="163"/>
      <c r="G62" s="163"/>
      <c r="H62" s="163"/>
      <c r="I62" s="39">
        <v>1</v>
      </c>
      <c r="J62" s="39" t="s">
        <v>26</v>
      </c>
      <c r="K62" s="40" t="str">
        <f>VLOOKUP(D62,'1.Silahkan diisi'!$C$17:$F$83,4,FALSE)</f>
        <v>A</v>
      </c>
      <c r="L62" s="41">
        <f t="shared" si="3"/>
        <v>4</v>
      </c>
      <c r="M62" s="39">
        <v>1</v>
      </c>
      <c r="N62" s="41">
        <f t="shared" si="2"/>
        <v>4</v>
      </c>
      <c r="O62" s="27"/>
      <c r="P62" s="121"/>
    </row>
    <row r="63" spans="2:16">
      <c r="B63" s="15"/>
      <c r="C63" s="37">
        <v>30</v>
      </c>
      <c r="D63" s="71" t="s">
        <v>130</v>
      </c>
      <c r="E63" s="163" t="s">
        <v>131</v>
      </c>
      <c r="F63" s="163"/>
      <c r="G63" s="163"/>
      <c r="H63" s="163"/>
      <c r="I63" s="39">
        <v>3</v>
      </c>
      <c r="J63" s="39" t="s">
        <v>26</v>
      </c>
      <c r="K63" s="40" t="str">
        <f>VLOOKUP(D63,'1.Silahkan diisi'!$C$17:$F$83,4,FALSE)</f>
        <v>A</v>
      </c>
      <c r="L63" s="41">
        <f t="shared" si="3"/>
        <v>4</v>
      </c>
      <c r="M63" s="39">
        <v>1</v>
      </c>
      <c r="N63" s="41">
        <f t="shared" si="2"/>
        <v>12</v>
      </c>
      <c r="O63" s="27"/>
      <c r="P63" s="121"/>
    </row>
    <row r="64" spans="2:16">
      <c r="B64" s="15"/>
      <c r="C64" s="37">
        <v>31</v>
      </c>
      <c r="D64" s="71" t="s">
        <v>132</v>
      </c>
      <c r="E64" s="163" t="s">
        <v>133</v>
      </c>
      <c r="F64" s="163"/>
      <c r="G64" s="163"/>
      <c r="H64" s="163"/>
      <c r="I64" s="39">
        <v>3</v>
      </c>
      <c r="J64" s="39" t="s">
        <v>26</v>
      </c>
      <c r="K64" s="40" t="str">
        <f>VLOOKUP(D64,'1.Silahkan diisi'!$C$17:$F$83,4,FALSE)</f>
        <v>A</v>
      </c>
      <c r="L64" s="41">
        <f t="shared" si="3"/>
        <v>4</v>
      </c>
      <c r="M64" s="39">
        <v>1</v>
      </c>
      <c r="N64" s="41">
        <f t="shared" si="2"/>
        <v>12</v>
      </c>
      <c r="O64" s="27"/>
      <c r="P64" s="121"/>
    </row>
    <row r="65" spans="2:20">
      <c r="B65" s="15"/>
      <c r="C65" s="37">
        <v>32</v>
      </c>
      <c r="D65" s="71" t="s">
        <v>136</v>
      </c>
      <c r="E65" s="163" t="s">
        <v>137</v>
      </c>
      <c r="F65" s="163"/>
      <c r="G65" s="163"/>
      <c r="H65" s="163"/>
      <c r="I65" s="39">
        <v>3</v>
      </c>
      <c r="J65" s="39" t="s">
        <v>26</v>
      </c>
      <c r="K65" s="40" t="str">
        <f>VLOOKUP(D65,'1.Silahkan diisi'!$C$17:$F$83,4,FALSE)</f>
        <v>A</v>
      </c>
      <c r="L65" s="41">
        <f t="shared" si="3"/>
        <v>4</v>
      </c>
      <c r="M65" s="39">
        <v>1</v>
      </c>
      <c r="N65" s="41">
        <f t="shared" si="2"/>
        <v>12</v>
      </c>
      <c r="O65" s="27"/>
      <c r="P65" s="121"/>
    </row>
    <row r="66" spans="2:20">
      <c r="B66" s="15"/>
      <c r="C66" s="37">
        <v>33</v>
      </c>
      <c r="D66" s="71" t="s">
        <v>138</v>
      </c>
      <c r="E66" s="163" t="s">
        <v>139</v>
      </c>
      <c r="F66" s="163"/>
      <c r="G66" s="163"/>
      <c r="H66" s="163"/>
      <c r="I66" s="39">
        <v>3</v>
      </c>
      <c r="J66" s="39" t="s">
        <v>26</v>
      </c>
      <c r="K66" s="40" t="str">
        <f>VLOOKUP(D66,'1.Silahkan diisi'!$C$17:$F$83,4,FALSE)</f>
        <v>A</v>
      </c>
      <c r="L66" s="41">
        <f t="shared" si="3"/>
        <v>4</v>
      </c>
      <c r="M66" s="39">
        <v>1</v>
      </c>
      <c r="N66" s="41">
        <f t="shared" si="2"/>
        <v>12</v>
      </c>
      <c r="O66" s="27"/>
      <c r="P66" s="121"/>
    </row>
    <row r="67" spans="2:20">
      <c r="B67" s="15"/>
      <c r="C67" s="37">
        <v>34</v>
      </c>
      <c r="D67" s="71" t="s">
        <v>134</v>
      </c>
      <c r="E67" s="163" t="s">
        <v>135</v>
      </c>
      <c r="F67" s="163"/>
      <c r="G67" s="163"/>
      <c r="H67" s="163"/>
      <c r="I67" s="39">
        <v>3</v>
      </c>
      <c r="J67" s="39" t="s">
        <v>26</v>
      </c>
      <c r="K67" s="40" t="str">
        <f>VLOOKUP(D67,'1.Silahkan diisi'!$C$17:$F$83,4,FALSE)</f>
        <v>A</v>
      </c>
      <c r="L67" s="41">
        <f t="shared" si="3"/>
        <v>4</v>
      </c>
      <c r="M67" s="39">
        <v>1</v>
      </c>
      <c r="N67" s="41">
        <f t="shared" si="2"/>
        <v>12</v>
      </c>
      <c r="O67" s="27"/>
      <c r="P67" s="121"/>
    </row>
    <row r="68" spans="2:20">
      <c r="B68" s="15"/>
      <c r="C68" s="37">
        <v>35</v>
      </c>
      <c r="D68" s="71" t="s">
        <v>142</v>
      </c>
      <c r="E68" s="163" t="s">
        <v>143</v>
      </c>
      <c r="F68" s="163"/>
      <c r="G68" s="163"/>
      <c r="H68" s="163"/>
      <c r="I68" s="39">
        <v>1</v>
      </c>
      <c r="J68" s="39" t="s">
        <v>26</v>
      </c>
      <c r="K68" s="40" t="str">
        <f>VLOOKUP(D68,'1.Silahkan diisi'!$C$17:$F$83,4,FALSE)</f>
        <v>A</v>
      </c>
      <c r="L68" s="41">
        <f t="shared" si="3"/>
        <v>4</v>
      </c>
      <c r="M68" s="39">
        <v>1</v>
      </c>
      <c r="N68" s="41">
        <f t="shared" si="2"/>
        <v>4</v>
      </c>
      <c r="O68" s="27"/>
      <c r="P68" s="121"/>
    </row>
    <row r="69" spans="2:20">
      <c r="B69" s="15"/>
      <c r="C69" s="37">
        <v>36</v>
      </c>
      <c r="D69" s="71" t="s">
        <v>146</v>
      </c>
      <c r="E69" s="163" t="s">
        <v>147</v>
      </c>
      <c r="F69" s="163"/>
      <c r="G69" s="163"/>
      <c r="H69" s="163"/>
      <c r="I69" s="39">
        <v>3</v>
      </c>
      <c r="J69" s="39" t="s">
        <v>26</v>
      </c>
      <c r="K69" s="40" t="str">
        <f>VLOOKUP(D69,'1.Silahkan diisi'!$C$17:$F$83,4,FALSE)</f>
        <v>A</v>
      </c>
      <c r="L69" s="41">
        <f t="shared" si="3"/>
        <v>4</v>
      </c>
      <c r="M69" s="39">
        <v>1</v>
      </c>
      <c r="N69" s="41">
        <f t="shared" si="2"/>
        <v>12</v>
      </c>
      <c r="O69" s="27"/>
      <c r="P69" s="121"/>
    </row>
    <row r="70" spans="2:20">
      <c r="B70" s="15"/>
      <c r="C70" s="19"/>
      <c r="D70" s="19"/>
      <c r="E70" s="19"/>
      <c r="F70" s="19"/>
      <c r="G70" s="19"/>
      <c r="H70" s="19"/>
      <c r="I70" s="39">
        <f>SUM(I34:I69)</f>
        <v>96</v>
      </c>
      <c r="J70" s="19"/>
      <c r="K70" s="19"/>
      <c r="L70" s="158" t="s">
        <v>31</v>
      </c>
      <c r="M70" s="158"/>
      <c r="N70" s="83">
        <f>SUM(N34:N69)</f>
        <v>384</v>
      </c>
      <c r="O70" s="114"/>
      <c r="P70" s="121"/>
    </row>
    <row r="71" spans="2:20">
      <c r="B71" s="15"/>
      <c r="C71" s="19"/>
      <c r="D71" s="19"/>
      <c r="E71" s="19"/>
      <c r="F71" s="19"/>
      <c r="G71" s="19"/>
      <c r="H71" s="19"/>
      <c r="I71" s="27"/>
      <c r="J71" s="19"/>
      <c r="K71" s="19"/>
      <c r="L71" s="158" t="s">
        <v>37</v>
      </c>
      <c r="M71" s="158"/>
      <c r="N71" s="84">
        <f>N70/I70</f>
        <v>4</v>
      </c>
      <c r="O71" s="115"/>
      <c r="P71" s="122"/>
    </row>
    <row r="72" spans="2:20">
      <c r="B72" s="15"/>
      <c r="C72" s="19"/>
      <c r="D72" s="19"/>
      <c r="E72" s="19"/>
      <c r="F72" s="19"/>
      <c r="G72" s="19"/>
      <c r="H72" s="19"/>
      <c r="I72" s="27"/>
      <c r="J72" s="19"/>
      <c r="K72" s="19"/>
      <c r="L72" s="158" t="s">
        <v>32</v>
      </c>
      <c r="M72" s="158"/>
      <c r="N72" s="84">
        <v>4</v>
      </c>
      <c r="O72" s="115"/>
      <c r="P72" s="122"/>
    </row>
    <row r="73" spans="2:20">
      <c r="B73" s="15"/>
      <c r="C73" s="19"/>
      <c r="D73" s="19"/>
      <c r="E73" s="19"/>
      <c r="F73" s="19"/>
      <c r="G73" s="19"/>
      <c r="H73" s="19"/>
      <c r="I73" s="19"/>
      <c r="J73" s="19"/>
      <c r="K73" s="19"/>
      <c r="L73" s="54" t="s">
        <v>33</v>
      </c>
      <c r="M73" s="55"/>
      <c r="N73" s="45">
        <f>N71/N72</f>
        <v>1</v>
      </c>
      <c r="O73" s="116"/>
      <c r="P73" s="125"/>
    </row>
    <row r="74" spans="2:20">
      <c r="B74" s="46"/>
      <c r="C74" s="47"/>
      <c r="D74" s="47"/>
      <c r="E74" s="47"/>
      <c r="F74" s="47"/>
      <c r="G74" s="47"/>
      <c r="H74" s="52"/>
      <c r="I74" s="47"/>
      <c r="J74" s="47"/>
      <c r="K74" s="47"/>
      <c r="L74" s="47"/>
      <c r="M74" s="47"/>
      <c r="N74" s="47"/>
      <c r="O74" s="47"/>
      <c r="P74" s="48"/>
    </row>
    <row r="75" spans="2:20" s="7" customFormat="1">
      <c r="B75" s="14"/>
      <c r="C75" s="28" t="s">
        <v>36</v>
      </c>
      <c r="D75" s="28"/>
      <c r="E75" s="28"/>
      <c r="F75" s="28"/>
      <c r="G75" s="29"/>
      <c r="H75" s="30"/>
      <c r="I75" s="29"/>
      <c r="J75" s="29"/>
      <c r="K75" s="29"/>
      <c r="L75" s="29"/>
      <c r="M75" s="29"/>
      <c r="N75" s="29"/>
      <c r="O75" s="29"/>
      <c r="P75" s="49"/>
    </row>
    <row r="76" spans="2:20" s="7" customFormat="1" ht="16.5" customHeight="1">
      <c r="B76" s="15"/>
      <c r="C76" s="147" t="s">
        <v>162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60"/>
      <c r="P76" s="119"/>
    </row>
    <row r="77" spans="2:20">
      <c r="B77" s="15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60"/>
      <c r="P77" s="119"/>
      <c r="R77" s="7"/>
      <c r="S77" s="7"/>
      <c r="T77" s="7"/>
    </row>
    <row r="78" spans="2:20">
      <c r="B78" s="15"/>
      <c r="C78" s="19"/>
      <c r="D78" s="19"/>
      <c r="E78" s="155"/>
      <c r="F78" s="155"/>
      <c r="G78" s="155"/>
      <c r="H78" s="155"/>
      <c r="I78" s="19"/>
      <c r="J78" s="19"/>
      <c r="K78" s="19"/>
      <c r="L78" s="19"/>
      <c r="M78" s="19"/>
      <c r="N78" s="19"/>
      <c r="O78" s="19"/>
      <c r="P78" s="25"/>
      <c r="R78" s="7"/>
      <c r="S78" s="7"/>
      <c r="T78" s="7"/>
    </row>
    <row r="79" spans="2:20">
      <c r="B79" s="15"/>
      <c r="C79" s="31" t="s">
        <v>6</v>
      </c>
      <c r="D79" s="36" t="s">
        <v>7</v>
      </c>
      <c r="E79" s="183" t="s">
        <v>8</v>
      </c>
      <c r="F79" s="183"/>
      <c r="G79" s="183"/>
      <c r="H79" s="183"/>
      <c r="I79" s="36" t="s">
        <v>22</v>
      </c>
      <c r="J79" s="36" t="s">
        <v>23</v>
      </c>
      <c r="K79" s="36" t="s">
        <v>9</v>
      </c>
      <c r="L79" s="36" t="s">
        <v>16</v>
      </c>
      <c r="M79" s="36" t="s">
        <v>24</v>
      </c>
      <c r="N79" s="36" t="s">
        <v>25</v>
      </c>
      <c r="O79" s="111"/>
      <c r="P79" s="120"/>
      <c r="R79" s="7"/>
      <c r="S79" s="7"/>
      <c r="T79" s="7"/>
    </row>
    <row r="80" spans="2:20">
      <c r="B80" s="15"/>
      <c r="C80" s="37">
        <v>1</v>
      </c>
      <c r="D80" s="71" t="s">
        <v>92</v>
      </c>
      <c r="E80" s="163" t="s">
        <v>93</v>
      </c>
      <c r="F80" s="163"/>
      <c r="G80" s="163"/>
      <c r="H80" s="163"/>
      <c r="I80" s="39">
        <v>3</v>
      </c>
      <c r="J80" s="39" t="s">
        <v>26</v>
      </c>
      <c r="K80" s="40" t="str">
        <f>VLOOKUP(D80,'1.Silahkan diisi'!$C$17:$F$83,4,FALSE)</f>
        <v>A</v>
      </c>
      <c r="L80" s="39">
        <f>VLOOKUP(K80,$S$5:$T$13,2,FALSE)</f>
        <v>4</v>
      </c>
      <c r="M80" s="39">
        <v>1</v>
      </c>
      <c r="N80" s="39">
        <f>L80*M80*I80</f>
        <v>12</v>
      </c>
      <c r="O80" s="27"/>
      <c r="P80" s="121"/>
      <c r="R80" s="7"/>
      <c r="S80" s="7"/>
      <c r="T80" s="7"/>
    </row>
    <row r="81" spans="2:20">
      <c r="B81" s="15"/>
      <c r="C81" s="37">
        <v>2</v>
      </c>
      <c r="D81" s="71" t="s">
        <v>110</v>
      </c>
      <c r="E81" s="163" t="s">
        <v>111</v>
      </c>
      <c r="F81" s="163"/>
      <c r="G81" s="163"/>
      <c r="H81" s="163"/>
      <c r="I81" s="39">
        <v>4</v>
      </c>
      <c r="J81" s="39" t="s">
        <v>26</v>
      </c>
      <c r="K81" s="40" t="str">
        <f>VLOOKUP(D81,'1.Silahkan diisi'!$C$17:$F$83,4,FALSE)</f>
        <v>A</v>
      </c>
      <c r="L81" s="39">
        <f>VLOOKUP(K81,$S$5:$T$13,2,FALSE)</f>
        <v>4</v>
      </c>
      <c r="M81" s="39">
        <v>1</v>
      </c>
      <c r="N81" s="39">
        <f>L81*M81*I81</f>
        <v>16</v>
      </c>
      <c r="O81" s="27"/>
      <c r="P81" s="121"/>
      <c r="R81" s="7"/>
      <c r="S81" s="7"/>
      <c r="T81" s="7"/>
    </row>
    <row r="82" spans="2:20">
      <c r="B82" s="15"/>
      <c r="C82" s="37">
        <v>3</v>
      </c>
      <c r="D82" s="71" t="s">
        <v>108</v>
      </c>
      <c r="E82" s="163" t="s">
        <v>109</v>
      </c>
      <c r="F82" s="163"/>
      <c r="G82" s="163"/>
      <c r="H82" s="163"/>
      <c r="I82" s="39">
        <v>3</v>
      </c>
      <c r="J82" s="39" t="s">
        <v>26</v>
      </c>
      <c r="K82" s="40" t="str">
        <f>VLOOKUP(D82,'1.Silahkan diisi'!$C$17:$F$83,4,FALSE)</f>
        <v>A</v>
      </c>
      <c r="L82" s="39">
        <f>VLOOKUP(K82,$S$5:$T$13,2,FALSE)</f>
        <v>4</v>
      </c>
      <c r="M82" s="39">
        <v>1</v>
      </c>
      <c r="N82" s="39">
        <f>L82*M82*I82</f>
        <v>12</v>
      </c>
      <c r="O82" s="27"/>
      <c r="P82" s="121"/>
      <c r="R82" s="7"/>
      <c r="S82" s="7"/>
      <c r="T82" s="7"/>
    </row>
    <row r="83" spans="2:20" ht="16.5" customHeight="1">
      <c r="B83" s="15"/>
      <c r="C83" s="37">
        <v>4</v>
      </c>
      <c r="D83" s="71" t="s">
        <v>106</v>
      </c>
      <c r="E83" s="160" t="s">
        <v>107</v>
      </c>
      <c r="F83" s="160"/>
      <c r="G83" s="160"/>
      <c r="H83" s="160"/>
      <c r="I83" s="39">
        <v>3</v>
      </c>
      <c r="J83" s="39" t="s">
        <v>26</v>
      </c>
      <c r="K83" s="40" t="str">
        <f>VLOOKUP(D83,'1.Silahkan diisi'!$C$17:$F$83,4,FALSE)</f>
        <v>A</v>
      </c>
      <c r="L83" s="39">
        <f>VLOOKUP(K83,$S$5:$T$13,2,FALSE)</f>
        <v>4</v>
      </c>
      <c r="M83" s="39">
        <v>1</v>
      </c>
      <c r="N83" s="39">
        <f>L83*M83*I83</f>
        <v>12</v>
      </c>
      <c r="O83" s="27"/>
      <c r="P83" s="121"/>
    </row>
    <row r="84" spans="2:20" ht="16.5" customHeight="1">
      <c r="B84" s="15"/>
      <c r="C84" s="37">
        <v>5</v>
      </c>
      <c r="D84" s="71" t="s">
        <v>116</v>
      </c>
      <c r="E84" s="163" t="s">
        <v>117</v>
      </c>
      <c r="F84" s="163"/>
      <c r="G84" s="163"/>
      <c r="H84" s="163"/>
      <c r="I84" s="39">
        <v>3</v>
      </c>
      <c r="J84" s="39" t="s">
        <v>26</v>
      </c>
      <c r="K84" s="40" t="str">
        <f>VLOOKUP(D84,'1.Silahkan diisi'!$C$17:$F$83,4,FALSE)</f>
        <v>A</v>
      </c>
      <c r="L84" s="39">
        <f t="shared" ref="L84:L108" si="4">VLOOKUP(K84,$S$5:$T$13,2,FALSE)</f>
        <v>4</v>
      </c>
      <c r="M84" s="39">
        <v>1</v>
      </c>
      <c r="N84" s="39">
        <f t="shared" ref="N84:N108" si="5">L84*M84*I84</f>
        <v>12</v>
      </c>
      <c r="O84" s="27"/>
      <c r="P84" s="121"/>
    </row>
    <row r="85" spans="2:20" ht="16.5" customHeight="1">
      <c r="B85" s="15"/>
      <c r="C85" s="37">
        <v>6</v>
      </c>
      <c r="D85" s="71" t="s">
        <v>118</v>
      </c>
      <c r="E85" s="163" t="s">
        <v>119</v>
      </c>
      <c r="F85" s="163"/>
      <c r="G85" s="163"/>
      <c r="H85" s="163"/>
      <c r="I85" s="39">
        <v>3</v>
      </c>
      <c r="J85" s="39" t="s">
        <v>26</v>
      </c>
      <c r="K85" s="40" t="str">
        <f>VLOOKUP(D85,'1.Silahkan diisi'!$C$17:$F$83,4,FALSE)</f>
        <v>A</v>
      </c>
      <c r="L85" s="39">
        <f t="shared" si="4"/>
        <v>4</v>
      </c>
      <c r="M85" s="39">
        <v>1</v>
      </c>
      <c r="N85" s="39">
        <f t="shared" si="5"/>
        <v>12</v>
      </c>
      <c r="O85" s="27"/>
      <c r="P85" s="121"/>
    </row>
    <row r="86" spans="2:20" ht="16.5" customHeight="1">
      <c r="B86" s="15"/>
      <c r="C86" s="37">
        <v>7</v>
      </c>
      <c r="D86" s="71" t="s">
        <v>120</v>
      </c>
      <c r="E86" s="163" t="s">
        <v>121</v>
      </c>
      <c r="F86" s="163"/>
      <c r="G86" s="163"/>
      <c r="H86" s="163"/>
      <c r="I86" s="39">
        <v>3</v>
      </c>
      <c r="J86" s="39" t="s">
        <v>26</v>
      </c>
      <c r="K86" s="40" t="str">
        <f>VLOOKUP(D86,'1.Silahkan diisi'!$C$17:$F$83,4,FALSE)</f>
        <v>A</v>
      </c>
      <c r="L86" s="39">
        <f t="shared" si="4"/>
        <v>4</v>
      </c>
      <c r="M86" s="39">
        <v>1</v>
      </c>
      <c r="N86" s="39">
        <f t="shared" si="5"/>
        <v>12</v>
      </c>
      <c r="O86" s="27"/>
      <c r="P86" s="121"/>
    </row>
    <row r="87" spans="2:20" ht="16.5" customHeight="1">
      <c r="B87" s="15"/>
      <c r="C87" s="37">
        <v>8</v>
      </c>
      <c r="D87" s="71" t="s">
        <v>114</v>
      </c>
      <c r="E87" s="163" t="s">
        <v>115</v>
      </c>
      <c r="F87" s="163"/>
      <c r="G87" s="163"/>
      <c r="H87" s="163"/>
      <c r="I87" s="39">
        <v>4</v>
      </c>
      <c r="J87" s="39" t="s">
        <v>26</v>
      </c>
      <c r="K87" s="40" t="str">
        <f>VLOOKUP(D87,'1.Silahkan diisi'!$C$17:$F$83,4,FALSE)</f>
        <v>A</v>
      </c>
      <c r="L87" s="39">
        <f t="shared" si="4"/>
        <v>4</v>
      </c>
      <c r="M87" s="39">
        <v>1</v>
      </c>
      <c r="N87" s="39">
        <f t="shared" si="5"/>
        <v>16</v>
      </c>
      <c r="O87" s="27"/>
      <c r="P87" s="121"/>
    </row>
    <row r="88" spans="2:20" ht="16.5" customHeight="1">
      <c r="B88" s="15"/>
      <c r="C88" s="37">
        <v>9</v>
      </c>
      <c r="D88" s="71" t="s">
        <v>134</v>
      </c>
      <c r="E88" s="163" t="s">
        <v>135</v>
      </c>
      <c r="F88" s="163"/>
      <c r="G88" s="163"/>
      <c r="H88" s="163"/>
      <c r="I88" s="39">
        <v>3</v>
      </c>
      <c r="J88" s="39" t="s">
        <v>26</v>
      </c>
      <c r="K88" s="40" t="str">
        <f>VLOOKUP(D88,'1.Silahkan diisi'!$C$17:$F$83,4,FALSE)</f>
        <v>A</v>
      </c>
      <c r="L88" s="39">
        <f t="shared" si="4"/>
        <v>4</v>
      </c>
      <c r="M88" s="39">
        <v>1</v>
      </c>
      <c r="N88" s="39">
        <f t="shared" si="5"/>
        <v>12</v>
      </c>
      <c r="O88" s="27"/>
      <c r="P88" s="121"/>
    </row>
    <row r="89" spans="2:20" ht="16.5" customHeight="1">
      <c r="B89" s="15"/>
      <c r="C89" s="37">
        <v>10</v>
      </c>
      <c r="D89" s="71" t="s">
        <v>136</v>
      </c>
      <c r="E89" s="163" t="s">
        <v>137</v>
      </c>
      <c r="F89" s="163"/>
      <c r="G89" s="163"/>
      <c r="H89" s="163"/>
      <c r="I89" s="39">
        <v>3</v>
      </c>
      <c r="J89" s="39" t="s">
        <v>26</v>
      </c>
      <c r="K89" s="40" t="str">
        <f>VLOOKUP(D89,'1.Silahkan diisi'!$C$17:$F$83,4,FALSE)</f>
        <v>A</v>
      </c>
      <c r="L89" s="39">
        <f t="shared" si="4"/>
        <v>4</v>
      </c>
      <c r="M89" s="39">
        <v>1</v>
      </c>
      <c r="N89" s="39">
        <f t="shared" si="5"/>
        <v>12</v>
      </c>
      <c r="O89" s="27"/>
      <c r="P89" s="121"/>
    </row>
    <row r="90" spans="2:20" ht="16.5" customHeight="1">
      <c r="B90" s="15"/>
      <c r="C90" s="37">
        <v>11</v>
      </c>
      <c r="D90" s="71" t="s">
        <v>149</v>
      </c>
      <c r="E90" s="163" t="s">
        <v>150</v>
      </c>
      <c r="F90" s="163"/>
      <c r="G90" s="163"/>
      <c r="H90" s="163"/>
      <c r="I90" s="39">
        <v>2</v>
      </c>
      <c r="J90" s="39" t="s">
        <v>26</v>
      </c>
      <c r="K90" s="40" t="str">
        <f>VLOOKUP(D90,'1.Silahkan diisi'!$C$17:$F$83,4,FALSE)</f>
        <v>A</v>
      </c>
      <c r="L90" s="39">
        <f t="shared" si="4"/>
        <v>4</v>
      </c>
      <c r="M90" s="39">
        <v>1</v>
      </c>
      <c r="N90" s="39">
        <f t="shared" si="5"/>
        <v>8</v>
      </c>
      <c r="O90" s="27"/>
      <c r="P90" s="121"/>
    </row>
    <row r="91" spans="2:20" ht="16.5" customHeight="1">
      <c r="B91" s="15"/>
      <c r="C91" s="37">
        <v>12</v>
      </c>
      <c r="D91" s="71" t="s">
        <v>146</v>
      </c>
      <c r="E91" s="163" t="s">
        <v>147</v>
      </c>
      <c r="F91" s="163"/>
      <c r="G91" s="163"/>
      <c r="H91" s="163"/>
      <c r="I91" s="39">
        <v>3</v>
      </c>
      <c r="J91" s="39" t="s">
        <v>26</v>
      </c>
      <c r="K91" s="40" t="str">
        <f>VLOOKUP(D91,'1.Silahkan diisi'!$C$17:$F$83,4,FALSE)</f>
        <v>A</v>
      </c>
      <c r="L91" s="39">
        <f t="shared" si="4"/>
        <v>4</v>
      </c>
      <c r="M91" s="39">
        <v>1</v>
      </c>
      <c r="N91" s="39">
        <f t="shared" si="5"/>
        <v>12</v>
      </c>
      <c r="O91" s="27"/>
      <c r="P91" s="121"/>
    </row>
    <row r="92" spans="2:20" ht="16.5" customHeight="1">
      <c r="B92" s="15"/>
      <c r="C92" s="37">
        <v>13</v>
      </c>
      <c r="D92" s="71" t="s">
        <v>157</v>
      </c>
      <c r="E92" s="163" t="s">
        <v>12</v>
      </c>
      <c r="F92" s="163"/>
      <c r="G92" s="163"/>
      <c r="H92" s="163"/>
      <c r="I92" s="39">
        <v>4</v>
      </c>
      <c r="J92" s="39" t="s">
        <v>26</v>
      </c>
      <c r="K92" s="40" t="str">
        <f>VLOOKUP(D92,'1.Silahkan diisi'!$C$17:$F$83,4,FALSE)</f>
        <v>A</v>
      </c>
      <c r="L92" s="39">
        <f t="shared" si="4"/>
        <v>4</v>
      </c>
      <c r="M92" s="39">
        <v>1</v>
      </c>
      <c r="N92" s="39">
        <f t="shared" si="5"/>
        <v>16</v>
      </c>
      <c r="O92" s="27"/>
      <c r="P92" s="121"/>
    </row>
    <row r="93" spans="2:20" ht="16.5" customHeight="1">
      <c r="B93" s="15"/>
      <c r="C93" s="37">
        <v>14</v>
      </c>
      <c r="D93" s="71" t="s">
        <v>155</v>
      </c>
      <c r="E93" s="163" t="s">
        <v>156</v>
      </c>
      <c r="F93" s="163"/>
      <c r="G93" s="163"/>
      <c r="H93" s="163"/>
      <c r="I93" s="39">
        <v>2</v>
      </c>
      <c r="J93" s="39" t="s">
        <v>26</v>
      </c>
      <c r="K93" s="40" t="str">
        <f>VLOOKUP(D93,'1.Silahkan diisi'!$C$17:$F$83,4,FALSE)</f>
        <v>A</v>
      </c>
      <c r="L93" s="39">
        <f t="shared" si="4"/>
        <v>4</v>
      </c>
      <c r="M93" s="39">
        <v>1</v>
      </c>
      <c r="N93" s="39">
        <f t="shared" si="5"/>
        <v>8</v>
      </c>
      <c r="O93" s="27"/>
      <c r="P93" s="121"/>
    </row>
    <row r="94" spans="2:20" ht="16.5" customHeight="1">
      <c r="B94" s="15"/>
      <c r="C94" s="37">
        <v>15</v>
      </c>
      <c r="D94" s="37" t="str">
        <f>'1.Silahkan diisi'!C69</f>
        <v>xxx</v>
      </c>
      <c r="E94" s="172" t="str">
        <f>'1.Silahkan diisi'!D69</f>
        <v>Mata Kuliah Pilihan 1</v>
      </c>
      <c r="F94" s="173"/>
      <c r="G94" s="173"/>
      <c r="H94" s="174"/>
      <c r="I94" s="40">
        <f>'1.Silahkan diisi'!E69</f>
        <v>0</v>
      </c>
      <c r="J94" s="39" t="s">
        <v>26</v>
      </c>
      <c r="K94" s="40" t="str">
        <f>VLOOKUP(D94,'1.Silahkan diisi'!$C$17:$F$83,4,FALSE)</f>
        <v>T</v>
      </c>
      <c r="L94" s="39">
        <f t="shared" si="4"/>
        <v>0</v>
      </c>
      <c r="M94" s="39">
        <v>1</v>
      </c>
      <c r="N94" s="39">
        <f t="shared" si="5"/>
        <v>0</v>
      </c>
      <c r="O94" s="27"/>
      <c r="P94" s="121"/>
    </row>
    <row r="95" spans="2:20" ht="16.5" customHeight="1">
      <c r="B95" s="15"/>
      <c r="C95" s="37">
        <v>16</v>
      </c>
      <c r="D95" s="37" t="str">
        <f>'1.Silahkan diisi'!C70</f>
        <v>xxx</v>
      </c>
      <c r="E95" s="172" t="str">
        <f>'1.Silahkan diisi'!D70</f>
        <v>Mata Kuliah Pilihan 2</v>
      </c>
      <c r="F95" s="173"/>
      <c r="G95" s="173"/>
      <c r="H95" s="174"/>
      <c r="I95" s="40">
        <f>'1.Silahkan diisi'!E70</f>
        <v>0</v>
      </c>
      <c r="J95" s="39" t="s">
        <v>26</v>
      </c>
      <c r="K95" s="40" t="str">
        <f>VLOOKUP(D95,'1.Silahkan diisi'!$C$17:$F$83,4,FALSE)</f>
        <v>T</v>
      </c>
      <c r="L95" s="39">
        <f t="shared" si="4"/>
        <v>0</v>
      </c>
      <c r="M95" s="39">
        <v>1</v>
      </c>
      <c r="N95" s="39">
        <f t="shared" si="5"/>
        <v>0</v>
      </c>
      <c r="O95" s="27"/>
      <c r="P95" s="121"/>
    </row>
    <row r="96" spans="2:20" ht="16.5" customHeight="1">
      <c r="B96" s="15"/>
      <c r="C96" s="37">
        <v>17</v>
      </c>
      <c r="D96" s="37" t="str">
        <f>'1.Silahkan diisi'!C71</f>
        <v>xxx</v>
      </c>
      <c r="E96" s="172" t="str">
        <f>'1.Silahkan diisi'!D71</f>
        <v>Mata Kuliah Pilihan 3</v>
      </c>
      <c r="F96" s="173"/>
      <c r="G96" s="173"/>
      <c r="H96" s="174"/>
      <c r="I96" s="40">
        <f>'1.Silahkan diisi'!E71</f>
        <v>0</v>
      </c>
      <c r="J96" s="39" t="s">
        <v>26</v>
      </c>
      <c r="K96" s="40" t="str">
        <f>VLOOKUP(D96,'1.Silahkan diisi'!$C$17:$F$83,4,FALSE)</f>
        <v>T</v>
      </c>
      <c r="L96" s="39">
        <f t="shared" si="4"/>
        <v>0</v>
      </c>
      <c r="M96" s="39">
        <v>1</v>
      </c>
      <c r="N96" s="39">
        <f t="shared" si="5"/>
        <v>0</v>
      </c>
      <c r="O96" s="27"/>
      <c r="P96" s="121"/>
    </row>
    <row r="97" spans="2:16" ht="16.5" customHeight="1">
      <c r="B97" s="15"/>
      <c r="C97" s="37">
        <v>18</v>
      </c>
      <c r="D97" s="37" t="str">
        <f>'1.Silahkan diisi'!C72</f>
        <v>xxx</v>
      </c>
      <c r="E97" s="172" t="str">
        <f>'1.Silahkan diisi'!D72</f>
        <v>Mata Kuliah Pilihan 4</v>
      </c>
      <c r="F97" s="173"/>
      <c r="G97" s="173"/>
      <c r="H97" s="174"/>
      <c r="I97" s="40">
        <f>'1.Silahkan diisi'!E72</f>
        <v>0</v>
      </c>
      <c r="J97" s="39" t="s">
        <v>26</v>
      </c>
      <c r="K97" s="40" t="str">
        <f>VLOOKUP(D97,'1.Silahkan diisi'!$C$17:$F$83,4,FALSE)</f>
        <v>T</v>
      </c>
      <c r="L97" s="39">
        <f t="shared" si="4"/>
        <v>0</v>
      </c>
      <c r="M97" s="39">
        <v>1</v>
      </c>
      <c r="N97" s="39">
        <f t="shared" si="5"/>
        <v>0</v>
      </c>
      <c r="O97" s="27"/>
      <c r="P97" s="121"/>
    </row>
    <row r="98" spans="2:16" ht="16.5" customHeight="1">
      <c r="B98" s="15"/>
      <c r="C98" s="37">
        <v>19</v>
      </c>
      <c r="D98" s="37" t="str">
        <f>'1.Silahkan diisi'!C73</f>
        <v>xxx</v>
      </c>
      <c r="E98" s="172" t="str">
        <f>'1.Silahkan diisi'!D73</f>
        <v>Mata Kuliah Pilihan 5</v>
      </c>
      <c r="F98" s="173"/>
      <c r="G98" s="173"/>
      <c r="H98" s="174"/>
      <c r="I98" s="40">
        <f>'1.Silahkan diisi'!E73</f>
        <v>0</v>
      </c>
      <c r="J98" s="39" t="s">
        <v>26</v>
      </c>
      <c r="K98" s="40" t="str">
        <f>VLOOKUP(D98,'1.Silahkan diisi'!$C$17:$F$83,4,FALSE)</f>
        <v>T</v>
      </c>
      <c r="L98" s="39">
        <f t="shared" si="4"/>
        <v>0</v>
      </c>
      <c r="M98" s="39">
        <v>1</v>
      </c>
      <c r="N98" s="39">
        <f t="shared" si="5"/>
        <v>0</v>
      </c>
      <c r="O98" s="27"/>
      <c r="P98" s="121"/>
    </row>
    <row r="99" spans="2:16" ht="16.5" customHeight="1">
      <c r="B99" s="15"/>
      <c r="C99" s="37">
        <v>20</v>
      </c>
      <c r="D99" s="37" t="str">
        <f>'1.Silahkan diisi'!C74</f>
        <v>xxx</v>
      </c>
      <c r="E99" s="172" t="str">
        <f>'1.Silahkan diisi'!D74</f>
        <v>Mata Kuliah Pilihan 6</v>
      </c>
      <c r="F99" s="173"/>
      <c r="G99" s="173"/>
      <c r="H99" s="174"/>
      <c r="I99" s="40">
        <f>'1.Silahkan diisi'!E74</f>
        <v>0</v>
      </c>
      <c r="J99" s="39" t="s">
        <v>26</v>
      </c>
      <c r="K99" s="40" t="str">
        <f>VLOOKUP(D99,'1.Silahkan diisi'!$C$17:$F$83,4,FALSE)</f>
        <v>T</v>
      </c>
      <c r="L99" s="39">
        <f t="shared" si="4"/>
        <v>0</v>
      </c>
      <c r="M99" s="39">
        <v>1</v>
      </c>
      <c r="N99" s="39">
        <f t="shared" si="5"/>
        <v>0</v>
      </c>
      <c r="O99" s="27"/>
      <c r="P99" s="121"/>
    </row>
    <row r="100" spans="2:16" ht="16.5" customHeight="1">
      <c r="B100" s="15"/>
      <c r="C100" s="37">
        <v>21</v>
      </c>
      <c r="D100" s="37" t="str">
        <f>'1.Silahkan diisi'!C75</f>
        <v>xxx</v>
      </c>
      <c r="E100" s="172" t="str">
        <f>'1.Silahkan diisi'!D75</f>
        <v>Mata Kuliah Pilihan 7</v>
      </c>
      <c r="F100" s="173"/>
      <c r="G100" s="173"/>
      <c r="H100" s="174"/>
      <c r="I100" s="40">
        <f>'1.Silahkan diisi'!E75</f>
        <v>0</v>
      </c>
      <c r="J100" s="39" t="s">
        <v>26</v>
      </c>
      <c r="K100" s="40" t="str">
        <f>VLOOKUP(D100,'1.Silahkan diisi'!$C$17:$F$83,4,FALSE)</f>
        <v>T</v>
      </c>
      <c r="L100" s="39">
        <f t="shared" si="4"/>
        <v>0</v>
      </c>
      <c r="M100" s="39">
        <v>1</v>
      </c>
      <c r="N100" s="39">
        <f t="shared" si="5"/>
        <v>0</v>
      </c>
      <c r="O100" s="27"/>
      <c r="P100" s="121"/>
    </row>
    <row r="101" spans="2:16" ht="16.5" customHeight="1">
      <c r="B101" s="15"/>
      <c r="C101" s="37">
        <v>22</v>
      </c>
      <c r="D101" s="37" t="str">
        <f>'1.Silahkan diisi'!C76</f>
        <v>xxx</v>
      </c>
      <c r="E101" s="172" t="str">
        <f>'1.Silahkan diisi'!D76</f>
        <v>Mata Kuliah Pilihan 8</v>
      </c>
      <c r="F101" s="173"/>
      <c r="G101" s="173"/>
      <c r="H101" s="174"/>
      <c r="I101" s="40">
        <f>'1.Silahkan diisi'!E76</f>
        <v>0</v>
      </c>
      <c r="J101" s="39" t="s">
        <v>26</v>
      </c>
      <c r="K101" s="40" t="str">
        <f>VLOOKUP(D101,'1.Silahkan diisi'!$C$17:$F$83,4,FALSE)</f>
        <v>T</v>
      </c>
      <c r="L101" s="39">
        <f t="shared" si="4"/>
        <v>0</v>
      </c>
      <c r="M101" s="39">
        <v>1</v>
      </c>
      <c r="N101" s="39">
        <f t="shared" si="5"/>
        <v>0</v>
      </c>
      <c r="O101" s="27"/>
      <c r="P101" s="121"/>
    </row>
    <row r="102" spans="2:16" ht="16.5" customHeight="1">
      <c r="B102" s="15"/>
      <c r="C102" s="37">
        <v>23</v>
      </c>
      <c r="D102" s="37" t="str">
        <f>'1.Silahkan diisi'!C77</f>
        <v>xxx</v>
      </c>
      <c r="E102" s="172" t="str">
        <f>'1.Silahkan diisi'!D77</f>
        <v>Mata Kuliah Pilihan 9</v>
      </c>
      <c r="F102" s="173"/>
      <c r="G102" s="173"/>
      <c r="H102" s="174"/>
      <c r="I102" s="40">
        <f>'1.Silahkan diisi'!E77</f>
        <v>0</v>
      </c>
      <c r="J102" s="39" t="s">
        <v>26</v>
      </c>
      <c r="K102" s="40" t="str">
        <f>VLOOKUP(D102,'1.Silahkan diisi'!$C$17:$F$83,4,FALSE)</f>
        <v>T</v>
      </c>
      <c r="L102" s="39">
        <f t="shared" si="4"/>
        <v>0</v>
      </c>
      <c r="M102" s="39">
        <v>1</v>
      </c>
      <c r="N102" s="39">
        <f t="shared" si="5"/>
        <v>0</v>
      </c>
      <c r="O102" s="27"/>
      <c r="P102" s="121"/>
    </row>
    <row r="103" spans="2:16" ht="16.5" customHeight="1">
      <c r="B103" s="15"/>
      <c r="C103" s="37">
        <v>24</v>
      </c>
      <c r="D103" s="37" t="str">
        <f>'1.Silahkan diisi'!C78</f>
        <v>xxx</v>
      </c>
      <c r="E103" s="172" t="str">
        <f>'1.Silahkan diisi'!D78</f>
        <v>Mata Kuliah Pilihan 10</v>
      </c>
      <c r="F103" s="173"/>
      <c r="G103" s="173"/>
      <c r="H103" s="174"/>
      <c r="I103" s="40">
        <f>'1.Silahkan diisi'!E78</f>
        <v>0</v>
      </c>
      <c r="J103" s="39" t="s">
        <v>26</v>
      </c>
      <c r="K103" s="40" t="str">
        <f>VLOOKUP(D103,'1.Silahkan diisi'!$C$17:$F$83,4,FALSE)</f>
        <v>T</v>
      </c>
      <c r="L103" s="39">
        <f t="shared" si="4"/>
        <v>0</v>
      </c>
      <c r="M103" s="39">
        <v>1</v>
      </c>
      <c r="N103" s="39">
        <f t="shared" si="5"/>
        <v>0</v>
      </c>
      <c r="O103" s="27"/>
      <c r="P103" s="121"/>
    </row>
    <row r="104" spans="2:16" ht="16.5" customHeight="1">
      <c r="B104" s="15"/>
      <c r="C104" s="37">
        <v>25</v>
      </c>
      <c r="D104" s="37" t="str">
        <f>'1.Silahkan diisi'!C79</f>
        <v>xxx</v>
      </c>
      <c r="E104" s="172" t="str">
        <f>'1.Silahkan diisi'!D79</f>
        <v>Mata Kuliah Pilihan 11</v>
      </c>
      <c r="F104" s="173"/>
      <c r="G104" s="173"/>
      <c r="H104" s="174"/>
      <c r="I104" s="40">
        <f>'1.Silahkan diisi'!E79</f>
        <v>0</v>
      </c>
      <c r="J104" s="39" t="s">
        <v>26</v>
      </c>
      <c r="K104" s="40" t="str">
        <f>VLOOKUP(D104,'1.Silahkan diisi'!$C$17:$F$83,4,FALSE)</f>
        <v>T</v>
      </c>
      <c r="L104" s="39">
        <f t="shared" si="4"/>
        <v>0</v>
      </c>
      <c r="M104" s="39">
        <v>1</v>
      </c>
      <c r="N104" s="39">
        <f t="shared" si="5"/>
        <v>0</v>
      </c>
      <c r="O104" s="27"/>
      <c r="P104" s="121"/>
    </row>
    <row r="105" spans="2:16" ht="16.5" customHeight="1">
      <c r="B105" s="15"/>
      <c r="C105" s="37">
        <v>26</v>
      </c>
      <c r="D105" s="37" t="str">
        <f>'1.Silahkan diisi'!C80</f>
        <v>xxx</v>
      </c>
      <c r="E105" s="172" t="str">
        <f>'1.Silahkan diisi'!D80</f>
        <v>Mata Kuliah Pilihan 12</v>
      </c>
      <c r="F105" s="173"/>
      <c r="G105" s="173"/>
      <c r="H105" s="174"/>
      <c r="I105" s="40">
        <f>'1.Silahkan diisi'!E80</f>
        <v>0</v>
      </c>
      <c r="J105" s="39" t="s">
        <v>26</v>
      </c>
      <c r="K105" s="40" t="str">
        <f>VLOOKUP(D105,'1.Silahkan diisi'!$C$17:$F$83,4,FALSE)</f>
        <v>T</v>
      </c>
      <c r="L105" s="39">
        <f t="shared" si="4"/>
        <v>0</v>
      </c>
      <c r="M105" s="39">
        <v>1</v>
      </c>
      <c r="N105" s="39">
        <f t="shared" si="5"/>
        <v>0</v>
      </c>
      <c r="O105" s="27"/>
      <c r="P105" s="121"/>
    </row>
    <row r="106" spans="2:16" ht="16.5" customHeight="1">
      <c r="B106" s="15"/>
      <c r="C106" s="37">
        <v>27</v>
      </c>
      <c r="D106" s="37" t="str">
        <f>'1.Silahkan diisi'!C81</f>
        <v>xxx</v>
      </c>
      <c r="E106" s="172" t="str">
        <f>'1.Silahkan diisi'!D81</f>
        <v>Mata Kuliah Pilihan 13</v>
      </c>
      <c r="F106" s="173"/>
      <c r="G106" s="173"/>
      <c r="H106" s="174"/>
      <c r="I106" s="40">
        <f>'1.Silahkan diisi'!E81</f>
        <v>0</v>
      </c>
      <c r="J106" s="39" t="s">
        <v>26</v>
      </c>
      <c r="K106" s="40" t="str">
        <f>VLOOKUP(D106,'1.Silahkan diisi'!$C$17:$F$83,4,FALSE)</f>
        <v>T</v>
      </c>
      <c r="L106" s="39">
        <f t="shared" si="4"/>
        <v>0</v>
      </c>
      <c r="M106" s="39">
        <v>1</v>
      </c>
      <c r="N106" s="39">
        <f t="shared" si="5"/>
        <v>0</v>
      </c>
      <c r="O106" s="27"/>
      <c r="P106" s="121"/>
    </row>
    <row r="107" spans="2:16" ht="16.5" customHeight="1">
      <c r="B107" s="15"/>
      <c r="C107" s="37">
        <v>28</v>
      </c>
      <c r="D107" s="37" t="str">
        <f>'1.Silahkan diisi'!C82</f>
        <v>xxx</v>
      </c>
      <c r="E107" s="172" t="str">
        <f>'1.Silahkan diisi'!D82</f>
        <v>Mata Kuliah Pilihan 14</v>
      </c>
      <c r="F107" s="173"/>
      <c r="G107" s="173"/>
      <c r="H107" s="174"/>
      <c r="I107" s="40">
        <f>'1.Silahkan diisi'!E82</f>
        <v>0</v>
      </c>
      <c r="J107" s="39" t="s">
        <v>26</v>
      </c>
      <c r="K107" s="40" t="str">
        <f>VLOOKUP(D107,'1.Silahkan diisi'!$C$17:$F$83,4,FALSE)</f>
        <v>T</v>
      </c>
      <c r="L107" s="39">
        <f t="shared" si="4"/>
        <v>0</v>
      </c>
      <c r="M107" s="39">
        <v>1</v>
      </c>
      <c r="N107" s="39">
        <f t="shared" si="5"/>
        <v>0</v>
      </c>
      <c r="O107" s="27"/>
      <c r="P107" s="121"/>
    </row>
    <row r="108" spans="2:16" ht="16.5" customHeight="1">
      <c r="B108" s="15"/>
      <c r="C108" s="37">
        <v>29</v>
      </c>
      <c r="D108" s="37" t="str">
        <f>'1.Silahkan diisi'!C83</f>
        <v>xxx</v>
      </c>
      <c r="E108" s="172" t="str">
        <f>'1.Silahkan diisi'!D83</f>
        <v>Mata Kuliah Pilihan 15</v>
      </c>
      <c r="F108" s="173"/>
      <c r="G108" s="173"/>
      <c r="H108" s="174"/>
      <c r="I108" s="40">
        <f>'1.Silahkan diisi'!E83</f>
        <v>0</v>
      </c>
      <c r="J108" s="39" t="s">
        <v>26</v>
      </c>
      <c r="K108" s="40" t="str">
        <f>VLOOKUP(D108,'1.Silahkan diisi'!$C$17:$F$83,4,FALSE)</f>
        <v>T</v>
      </c>
      <c r="L108" s="39">
        <f t="shared" si="4"/>
        <v>0</v>
      </c>
      <c r="M108" s="39">
        <v>1</v>
      </c>
      <c r="N108" s="39">
        <f t="shared" si="5"/>
        <v>0</v>
      </c>
      <c r="O108" s="27"/>
      <c r="P108" s="121"/>
    </row>
    <row r="109" spans="2:16">
      <c r="B109" s="15"/>
      <c r="C109" s="19"/>
      <c r="D109" s="19"/>
      <c r="E109" s="19"/>
      <c r="F109" s="19"/>
      <c r="G109" s="19"/>
      <c r="H109" s="19"/>
      <c r="I109" s="81">
        <f>SUM(I80:I108)</f>
        <v>43</v>
      </c>
      <c r="J109" s="19"/>
      <c r="K109" s="19"/>
      <c r="L109" s="161" t="s">
        <v>31</v>
      </c>
      <c r="M109" s="162"/>
      <c r="N109" s="82">
        <f>SUM(N80:N108)</f>
        <v>172</v>
      </c>
      <c r="O109" s="27"/>
      <c r="P109" s="121"/>
    </row>
    <row r="110" spans="2:16">
      <c r="B110" s="15"/>
      <c r="C110" s="19"/>
      <c r="D110" s="19"/>
      <c r="E110" s="19"/>
      <c r="F110" s="19"/>
      <c r="G110" s="19"/>
      <c r="H110" s="19"/>
      <c r="I110" s="27"/>
      <c r="J110" s="19"/>
      <c r="K110" s="19"/>
      <c r="L110" s="156" t="s">
        <v>37</v>
      </c>
      <c r="M110" s="157"/>
      <c r="N110" s="43">
        <f>N109/I109</f>
        <v>4</v>
      </c>
      <c r="O110" s="117"/>
      <c r="P110" s="123"/>
    </row>
    <row r="111" spans="2:16">
      <c r="B111" s="15"/>
      <c r="C111" s="19"/>
      <c r="D111" s="19"/>
      <c r="E111" s="19"/>
      <c r="F111" s="19"/>
      <c r="G111" s="19"/>
      <c r="H111" s="19"/>
      <c r="I111" s="27"/>
      <c r="J111" s="19"/>
      <c r="K111" s="19"/>
      <c r="L111" s="156" t="s">
        <v>32</v>
      </c>
      <c r="M111" s="157"/>
      <c r="N111" s="44">
        <v>4</v>
      </c>
      <c r="O111" s="118"/>
      <c r="P111" s="123"/>
    </row>
    <row r="112" spans="2:16">
      <c r="B112" s="15"/>
      <c r="C112" s="19"/>
      <c r="D112" s="19"/>
      <c r="E112" s="155"/>
      <c r="F112" s="155"/>
      <c r="G112" s="155"/>
      <c r="H112" s="155"/>
      <c r="I112" s="19"/>
      <c r="J112" s="19"/>
      <c r="K112" s="19"/>
      <c r="L112" s="53" t="s">
        <v>33</v>
      </c>
      <c r="M112" s="54"/>
      <c r="N112" s="45">
        <f>N110/N111</f>
        <v>1</v>
      </c>
      <c r="O112" s="116"/>
      <c r="P112" s="125"/>
    </row>
    <row r="113" spans="2:18">
      <c r="B113" s="46"/>
      <c r="C113" s="47"/>
      <c r="D113" s="47"/>
      <c r="E113" s="47"/>
      <c r="F113" s="47"/>
      <c r="G113" s="47"/>
      <c r="H113" s="52"/>
      <c r="I113" s="47"/>
      <c r="J113" s="47"/>
      <c r="K113" s="47"/>
      <c r="L113" s="47"/>
      <c r="M113" s="47"/>
      <c r="N113" s="47"/>
      <c r="O113" s="47"/>
      <c r="P113" s="48"/>
    </row>
    <row r="114" spans="2:18" s="7" customFormat="1">
      <c r="B114" s="15"/>
      <c r="C114" s="72" t="s">
        <v>38</v>
      </c>
      <c r="D114" s="72"/>
      <c r="E114" s="72"/>
      <c r="F114" s="72"/>
      <c r="G114" s="19"/>
      <c r="H114" s="27"/>
      <c r="I114" s="19"/>
      <c r="J114" s="19"/>
      <c r="K114" s="19"/>
      <c r="L114" s="19"/>
      <c r="M114" s="19"/>
      <c r="N114" s="19"/>
      <c r="O114" s="19"/>
      <c r="P114" s="25"/>
    </row>
    <row r="115" spans="2:18" s="7" customFormat="1" ht="16.5" customHeight="1">
      <c r="B115" s="15"/>
      <c r="C115" s="147" t="s">
        <v>163</v>
      </c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60"/>
      <c r="P115" s="119"/>
    </row>
    <row r="116" spans="2:18">
      <c r="B116" s="15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60"/>
      <c r="P116" s="119"/>
      <c r="R116" s="7"/>
    </row>
    <row r="117" spans="2:18">
      <c r="B117" s="15"/>
      <c r="C117" s="19"/>
      <c r="D117" s="19"/>
      <c r="E117" s="151"/>
      <c r="F117" s="151"/>
      <c r="G117" s="151"/>
      <c r="H117" s="151"/>
      <c r="I117" s="19"/>
      <c r="J117" s="19"/>
      <c r="K117" s="19"/>
      <c r="L117" s="19"/>
      <c r="M117" s="19"/>
      <c r="N117" s="19"/>
      <c r="O117" s="19"/>
      <c r="P117" s="25"/>
      <c r="R117" s="7"/>
    </row>
    <row r="118" spans="2:18">
      <c r="B118" s="15"/>
      <c r="C118" s="31" t="s">
        <v>6</v>
      </c>
      <c r="D118" s="32" t="s">
        <v>7</v>
      </c>
      <c r="E118" s="33" t="s">
        <v>8</v>
      </c>
      <c r="F118" s="34"/>
      <c r="G118" s="34"/>
      <c r="H118" s="35"/>
      <c r="I118" s="36" t="s">
        <v>22</v>
      </c>
      <c r="J118" s="36" t="s">
        <v>23</v>
      </c>
      <c r="K118" s="36" t="s">
        <v>9</v>
      </c>
      <c r="L118" s="36" t="s">
        <v>16</v>
      </c>
      <c r="M118" s="36" t="s">
        <v>24</v>
      </c>
      <c r="N118" s="36" t="s">
        <v>25</v>
      </c>
      <c r="O118" s="111"/>
      <c r="P118" s="120"/>
      <c r="R118" s="7"/>
    </row>
    <row r="119" spans="2:18">
      <c r="B119" s="15"/>
      <c r="C119" s="37">
        <v>1</v>
      </c>
      <c r="D119" s="71" t="s">
        <v>57</v>
      </c>
      <c r="E119" s="163" t="s">
        <v>58</v>
      </c>
      <c r="F119" s="163"/>
      <c r="G119" s="163"/>
      <c r="H119" s="163"/>
      <c r="I119" s="39">
        <v>1</v>
      </c>
      <c r="J119" s="39" t="s">
        <v>26</v>
      </c>
      <c r="K119" s="40" t="str">
        <f>VLOOKUP(D119,'1.Silahkan diisi'!$C$17:$F$83,4,FALSE)</f>
        <v>A</v>
      </c>
      <c r="L119" s="39">
        <f t="shared" ref="L119:L126" si="6">VLOOKUP(K119,$S$5:$T$13,2,FALSE)</f>
        <v>4</v>
      </c>
      <c r="M119" s="39">
        <v>1</v>
      </c>
      <c r="N119" s="39">
        <f>L119*M119*I119</f>
        <v>4</v>
      </c>
      <c r="O119" s="27"/>
      <c r="P119" s="121"/>
      <c r="R119" s="7"/>
    </row>
    <row r="120" spans="2:18">
      <c r="B120" s="15"/>
      <c r="C120" s="37">
        <v>2</v>
      </c>
      <c r="D120" s="71" t="s">
        <v>72</v>
      </c>
      <c r="E120" s="163" t="s">
        <v>73</v>
      </c>
      <c r="F120" s="163"/>
      <c r="G120" s="163"/>
      <c r="H120" s="163"/>
      <c r="I120" s="39">
        <v>1</v>
      </c>
      <c r="J120" s="39" t="s">
        <v>26</v>
      </c>
      <c r="K120" s="40" t="str">
        <f>VLOOKUP(D120,'1.Silahkan diisi'!$C$17:$F$83,4,FALSE)</f>
        <v>A</v>
      </c>
      <c r="L120" s="39">
        <f t="shared" si="6"/>
        <v>4</v>
      </c>
      <c r="M120" s="39">
        <v>1</v>
      </c>
      <c r="N120" s="39">
        <f>L120*M120*I120</f>
        <v>4</v>
      </c>
      <c r="O120" s="27"/>
      <c r="P120" s="121"/>
      <c r="R120" s="7"/>
    </row>
    <row r="121" spans="2:18">
      <c r="B121" s="15"/>
      <c r="C121" s="37">
        <v>3</v>
      </c>
      <c r="D121" s="71" t="s">
        <v>74</v>
      </c>
      <c r="E121" s="163" t="s">
        <v>75</v>
      </c>
      <c r="F121" s="163"/>
      <c r="G121" s="163"/>
      <c r="H121" s="163"/>
      <c r="I121" s="39">
        <v>2</v>
      </c>
      <c r="J121" s="39" t="s">
        <v>26</v>
      </c>
      <c r="K121" s="40" t="str">
        <f>VLOOKUP(D121,'1.Silahkan diisi'!$C$17:$F$83,4,FALSE)</f>
        <v>A</v>
      </c>
      <c r="L121" s="39">
        <f t="shared" si="6"/>
        <v>4</v>
      </c>
      <c r="M121" s="39">
        <v>1</v>
      </c>
      <c r="N121" s="39">
        <f t="shared" ref="N121:N151" si="7">L121*M121*I121</f>
        <v>8</v>
      </c>
      <c r="O121" s="27"/>
      <c r="P121" s="121"/>
      <c r="R121" s="7"/>
    </row>
    <row r="122" spans="2:18">
      <c r="B122" s="15"/>
      <c r="C122" s="37">
        <v>4</v>
      </c>
      <c r="D122" s="71" t="s">
        <v>76</v>
      </c>
      <c r="E122" s="163" t="s">
        <v>77</v>
      </c>
      <c r="F122" s="163"/>
      <c r="G122" s="163"/>
      <c r="H122" s="163"/>
      <c r="I122" s="39">
        <v>3</v>
      </c>
      <c r="J122" s="39" t="s">
        <v>26</v>
      </c>
      <c r="K122" s="40" t="str">
        <f>VLOOKUP(D122,'1.Silahkan diisi'!$C$17:$F$83,4,FALSE)</f>
        <v>A</v>
      </c>
      <c r="L122" s="39">
        <f t="shared" si="6"/>
        <v>4</v>
      </c>
      <c r="M122" s="39">
        <v>1</v>
      </c>
      <c r="N122" s="39">
        <f t="shared" si="7"/>
        <v>12</v>
      </c>
      <c r="O122" s="27"/>
      <c r="P122" s="121"/>
      <c r="R122" s="7"/>
    </row>
    <row r="123" spans="2:18">
      <c r="B123" s="15"/>
      <c r="C123" s="37">
        <v>5</v>
      </c>
      <c r="D123" s="71" t="s">
        <v>78</v>
      </c>
      <c r="E123" s="163" t="s">
        <v>79</v>
      </c>
      <c r="F123" s="163"/>
      <c r="G123" s="163"/>
      <c r="H123" s="163"/>
      <c r="I123" s="39">
        <v>1</v>
      </c>
      <c r="J123" s="39" t="s">
        <v>26</v>
      </c>
      <c r="K123" s="40" t="str">
        <f>VLOOKUP(D123,'1.Silahkan diisi'!$C$17:$F$83,4,FALSE)</f>
        <v>A</v>
      </c>
      <c r="L123" s="39">
        <f t="shared" si="6"/>
        <v>4</v>
      </c>
      <c r="M123" s="39">
        <v>1</v>
      </c>
      <c r="N123" s="39">
        <f t="shared" si="7"/>
        <v>4</v>
      </c>
      <c r="O123" s="27"/>
      <c r="P123" s="121"/>
      <c r="R123" s="7"/>
    </row>
    <row r="124" spans="2:18">
      <c r="B124" s="15"/>
      <c r="C124" s="37">
        <v>6</v>
      </c>
      <c r="D124" s="71" t="s">
        <v>98</v>
      </c>
      <c r="E124" s="163" t="s">
        <v>99</v>
      </c>
      <c r="F124" s="163"/>
      <c r="G124" s="163"/>
      <c r="H124" s="163"/>
      <c r="I124" s="39">
        <v>1</v>
      </c>
      <c r="J124" s="39" t="s">
        <v>26</v>
      </c>
      <c r="K124" s="40" t="str">
        <f>VLOOKUP(D124,'1.Silahkan diisi'!$C$17:$F$83,4,FALSE)</f>
        <v>A</v>
      </c>
      <c r="L124" s="39">
        <f t="shared" si="6"/>
        <v>4</v>
      </c>
      <c r="M124" s="39">
        <v>1</v>
      </c>
      <c r="N124" s="39">
        <f t="shared" si="7"/>
        <v>4</v>
      </c>
      <c r="O124" s="27"/>
      <c r="P124" s="121"/>
      <c r="R124" s="7"/>
    </row>
    <row r="125" spans="2:18">
      <c r="B125" s="15"/>
      <c r="C125" s="37">
        <v>7</v>
      </c>
      <c r="D125" s="71" t="s">
        <v>106</v>
      </c>
      <c r="E125" s="163" t="s">
        <v>107</v>
      </c>
      <c r="F125" s="163"/>
      <c r="G125" s="163"/>
      <c r="H125" s="163"/>
      <c r="I125" s="39">
        <v>3</v>
      </c>
      <c r="J125" s="39" t="s">
        <v>26</v>
      </c>
      <c r="K125" s="40" t="str">
        <f>VLOOKUP(D125,'1.Silahkan diisi'!$C$17:$F$83,4,FALSE)</f>
        <v>A</v>
      </c>
      <c r="L125" s="39">
        <f t="shared" si="6"/>
        <v>4</v>
      </c>
      <c r="M125" s="39">
        <v>1</v>
      </c>
      <c r="N125" s="39">
        <f t="shared" si="7"/>
        <v>12</v>
      </c>
      <c r="O125" s="27"/>
      <c r="P125" s="121"/>
      <c r="R125" s="7"/>
    </row>
    <row r="126" spans="2:18" ht="16.5" customHeight="1">
      <c r="B126" s="15"/>
      <c r="C126" s="37">
        <v>8</v>
      </c>
      <c r="D126" s="71" t="s">
        <v>112</v>
      </c>
      <c r="E126" s="165" t="s">
        <v>113</v>
      </c>
      <c r="F126" s="165"/>
      <c r="G126" s="165"/>
      <c r="H126" s="165"/>
      <c r="I126" s="39">
        <v>1</v>
      </c>
      <c r="J126" s="39" t="s">
        <v>26</v>
      </c>
      <c r="K126" s="40" t="str">
        <f>VLOOKUP(D126,'1.Silahkan diisi'!$C$17:$F$83,4,FALSE)</f>
        <v>A</v>
      </c>
      <c r="L126" s="39">
        <f t="shared" si="6"/>
        <v>4</v>
      </c>
      <c r="M126" s="39">
        <v>1</v>
      </c>
      <c r="N126" s="39">
        <f t="shared" si="7"/>
        <v>4</v>
      </c>
      <c r="O126" s="27"/>
      <c r="P126" s="121"/>
    </row>
    <row r="127" spans="2:18" ht="16.5" customHeight="1">
      <c r="B127" s="15"/>
      <c r="C127" s="37">
        <v>9</v>
      </c>
      <c r="D127" s="71" t="s">
        <v>118</v>
      </c>
      <c r="E127" s="164" t="s">
        <v>119</v>
      </c>
      <c r="F127" s="164"/>
      <c r="G127" s="164"/>
      <c r="H127" s="164"/>
      <c r="I127" s="39">
        <v>3</v>
      </c>
      <c r="J127" s="39" t="s">
        <v>26</v>
      </c>
      <c r="K127" s="40" t="str">
        <f>VLOOKUP(D127,'1.Silahkan diisi'!$C$17:$F$83,4,FALSE)</f>
        <v>A</v>
      </c>
      <c r="L127" s="39">
        <f t="shared" ref="L127:L151" si="8">VLOOKUP(K127,$S$5:$T$13,2,FALSE)</f>
        <v>4</v>
      </c>
      <c r="M127" s="39">
        <v>1</v>
      </c>
      <c r="N127" s="39">
        <f t="shared" si="7"/>
        <v>12</v>
      </c>
      <c r="O127" s="27"/>
      <c r="P127" s="121"/>
    </row>
    <row r="128" spans="2:18" ht="16.5" customHeight="1">
      <c r="B128" s="15"/>
      <c r="C128" s="37">
        <v>10</v>
      </c>
      <c r="D128" s="71" t="s">
        <v>114</v>
      </c>
      <c r="E128" s="164" t="s">
        <v>115</v>
      </c>
      <c r="F128" s="164"/>
      <c r="G128" s="164"/>
      <c r="H128" s="164"/>
      <c r="I128" s="39">
        <v>4</v>
      </c>
      <c r="J128" s="39" t="s">
        <v>26</v>
      </c>
      <c r="K128" s="40" t="str">
        <f>VLOOKUP(D128,'1.Silahkan diisi'!$C$17:$F$83,4,FALSE)</f>
        <v>A</v>
      </c>
      <c r="L128" s="39">
        <f t="shared" si="8"/>
        <v>4</v>
      </c>
      <c r="M128" s="39">
        <v>1</v>
      </c>
      <c r="N128" s="39">
        <f t="shared" si="7"/>
        <v>16</v>
      </c>
      <c r="O128" s="27"/>
      <c r="P128" s="121"/>
    </row>
    <row r="129" spans="2:16" ht="16.5" customHeight="1">
      <c r="B129" s="15"/>
      <c r="C129" s="37">
        <v>11</v>
      </c>
      <c r="D129" s="71" t="s">
        <v>126</v>
      </c>
      <c r="E129" s="164" t="s">
        <v>127</v>
      </c>
      <c r="F129" s="164"/>
      <c r="G129" s="164"/>
      <c r="H129" s="164"/>
      <c r="I129" s="39">
        <v>1</v>
      </c>
      <c r="J129" s="39" t="s">
        <v>26</v>
      </c>
      <c r="K129" s="40" t="str">
        <f>VLOOKUP(D129,'1.Silahkan diisi'!$C$17:$F$83,4,FALSE)</f>
        <v>A</v>
      </c>
      <c r="L129" s="39">
        <f t="shared" si="8"/>
        <v>4</v>
      </c>
      <c r="M129" s="39">
        <v>1</v>
      </c>
      <c r="N129" s="39">
        <f t="shared" si="7"/>
        <v>4</v>
      </c>
      <c r="O129" s="27"/>
      <c r="P129" s="121"/>
    </row>
    <row r="130" spans="2:16" ht="16.5" customHeight="1">
      <c r="B130" s="15"/>
      <c r="C130" s="37">
        <v>12</v>
      </c>
      <c r="D130" s="71" t="s">
        <v>130</v>
      </c>
      <c r="E130" s="164" t="s">
        <v>131</v>
      </c>
      <c r="F130" s="164"/>
      <c r="G130" s="164"/>
      <c r="H130" s="164"/>
      <c r="I130" s="39">
        <v>3</v>
      </c>
      <c r="J130" s="39" t="s">
        <v>26</v>
      </c>
      <c r="K130" s="40" t="str">
        <f>VLOOKUP(D130,'1.Silahkan diisi'!$C$17:$F$83,4,FALSE)</f>
        <v>A</v>
      </c>
      <c r="L130" s="39">
        <f t="shared" si="8"/>
        <v>4</v>
      </c>
      <c r="M130" s="39">
        <v>1</v>
      </c>
      <c r="N130" s="39">
        <f t="shared" si="7"/>
        <v>12</v>
      </c>
      <c r="O130" s="27"/>
      <c r="P130" s="121"/>
    </row>
    <row r="131" spans="2:16" ht="16.5" customHeight="1">
      <c r="B131" s="15"/>
      <c r="C131" s="37">
        <v>13</v>
      </c>
      <c r="D131" s="71" t="s">
        <v>132</v>
      </c>
      <c r="E131" s="164" t="s">
        <v>133</v>
      </c>
      <c r="F131" s="164"/>
      <c r="G131" s="164"/>
      <c r="H131" s="164"/>
      <c r="I131" s="39">
        <v>3</v>
      </c>
      <c r="J131" s="39" t="s">
        <v>26</v>
      </c>
      <c r="K131" s="40" t="str">
        <f>VLOOKUP(D131,'1.Silahkan diisi'!$C$17:$F$83,4,FALSE)</f>
        <v>A</v>
      </c>
      <c r="L131" s="39">
        <f t="shared" si="8"/>
        <v>4</v>
      </c>
      <c r="M131" s="39">
        <v>1</v>
      </c>
      <c r="N131" s="39">
        <f t="shared" si="7"/>
        <v>12</v>
      </c>
      <c r="O131" s="27"/>
      <c r="P131" s="121"/>
    </row>
    <row r="132" spans="2:16" ht="16.5" customHeight="1">
      <c r="B132" s="15"/>
      <c r="C132" s="37">
        <v>14</v>
      </c>
      <c r="D132" s="71" t="s">
        <v>136</v>
      </c>
      <c r="E132" s="164" t="s">
        <v>137</v>
      </c>
      <c r="F132" s="164"/>
      <c r="G132" s="164"/>
      <c r="H132" s="164"/>
      <c r="I132" s="39">
        <v>3</v>
      </c>
      <c r="J132" s="39" t="s">
        <v>26</v>
      </c>
      <c r="K132" s="40" t="str">
        <f>VLOOKUP(D132,'1.Silahkan diisi'!$C$17:$F$83,4,FALSE)</f>
        <v>A</v>
      </c>
      <c r="L132" s="39">
        <f t="shared" si="8"/>
        <v>4</v>
      </c>
      <c r="M132" s="39">
        <v>1</v>
      </c>
      <c r="N132" s="39">
        <f t="shared" si="7"/>
        <v>12</v>
      </c>
      <c r="O132" s="27"/>
      <c r="P132" s="121"/>
    </row>
    <row r="133" spans="2:16" ht="16.5" customHeight="1">
      <c r="B133" s="15"/>
      <c r="C133" s="37">
        <v>15</v>
      </c>
      <c r="D133" s="71" t="s">
        <v>138</v>
      </c>
      <c r="E133" s="164" t="s">
        <v>139</v>
      </c>
      <c r="F133" s="164"/>
      <c r="G133" s="164"/>
      <c r="H133" s="164"/>
      <c r="I133" s="39">
        <v>3</v>
      </c>
      <c r="J133" s="39" t="s">
        <v>26</v>
      </c>
      <c r="K133" s="40" t="str">
        <f>VLOOKUP(D133,'1.Silahkan diisi'!$C$17:$F$83,4,FALSE)</f>
        <v>A</v>
      </c>
      <c r="L133" s="39">
        <f t="shared" si="8"/>
        <v>4</v>
      </c>
      <c r="M133" s="39">
        <v>1</v>
      </c>
      <c r="N133" s="39">
        <f t="shared" si="7"/>
        <v>12</v>
      </c>
      <c r="O133" s="27"/>
      <c r="P133" s="121"/>
    </row>
    <row r="134" spans="2:16" ht="16.5" customHeight="1">
      <c r="B134" s="15"/>
      <c r="C134" s="37">
        <v>16</v>
      </c>
      <c r="D134" s="71" t="s">
        <v>142</v>
      </c>
      <c r="E134" s="164" t="s">
        <v>143</v>
      </c>
      <c r="F134" s="164"/>
      <c r="G134" s="164"/>
      <c r="H134" s="164"/>
      <c r="I134" s="39">
        <v>1</v>
      </c>
      <c r="J134" s="39" t="s">
        <v>26</v>
      </c>
      <c r="K134" s="40" t="str">
        <f>VLOOKUP(D134,'1.Silahkan diisi'!$C$17:$F$83,4,FALSE)</f>
        <v>A</v>
      </c>
      <c r="L134" s="39">
        <f t="shared" si="8"/>
        <v>4</v>
      </c>
      <c r="M134" s="39">
        <v>1</v>
      </c>
      <c r="N134" s="39">
        <f t="shared" si="7"/>
        <v>4</v>
      </c>
      <c r="O134" s="27"/>
      <c r="P134" s="121"/>
    </row>
    <row r="135" spans="2:16" ht="16.5" customHeight="1">
      <c r="B135" s="15"/>
      <c r="C135" s="37">
        <v>17</v>
      </c>
      <c r="D135" s="71" t="s">
        <v>149</v>
      </c>
      <c r="E135" s="164" t="s">
        <v>150</v>
      </c>
      <c r="F135" s="164"/>
      <c r="G135" s="164"/>
      <c r="H135" s="164"/>
      <c r="I135" s="39">
        <v>2</v>
      </c>
      <c r="J135" s="39" t="s">
        <v>26</v>
      </c>
      <c r="K135" s="40" t="str">
        <f>VLOOKUP(D135,'1.Silahkan diisi'!$C$17:$F$83,4,FALSE)</f>
        <v>A</v>
      </c>
      <c r="L135" s="39">
        <f t="shared" si="8"/>
        <v>4</v>
      </c>
      <c r="M135" s="39">
        <v>1</v>
      </c>
      <c r="N135" s="39">
        <f t="shared" si="7"/>
        <v>8</v>
      </c>
      <c r="O135" s="27"/>
      <c r="P135" s="121"/>
    </row>
    <row r="136" spans="2:16" ht="16.5" customHeight="1">
      <c r="B136" s="15"/>
      <c r="C136" s="37">
        <v>18</v>
      </c>
      <c r="D136" s="71" t="s">
        <v>157</v>
      </c>
      <c r="E136" s="164" t="s">
        <v>12</v>
      </c>
      <c r="F136" s="164"/>
      <c r="G136" s="164"/>
      <c r="H136" s="164"/>
      <c r="I136" s="39">
        <v>4</v>
      </c>
      <c r="J136" s="39" t="s">
        <v>26</v>
      </c>
      <c r="K136" s="40" t="str">
        <f>VLOOKUP(D136,'1.Silahkan diisi'!$C$17:$F$83,4,FALSE)</f>
        <v>A</v>
      </c>
      <c r="L136" s="39">
        <f t="shared" si="8"/>
        <v>4</v>
      </c>
      <c r="M136" s="39">
        <v>1</v>
      </c>
      <c r="N136" s="39">
        <f t="shared" si="7"/>
        <v>16</v>
      </c>
      <c r="O136" s="27"/>
      <c r="P136" s="121"/>
    </row>
    <row r="137" spans="2:16" ht="16.5" customHeight="1">
      <c r="B137" s="15"/>
      <c r="C137" s="37">
        <v>19</v>
      </c>
      <c r="D137" s="37" t="str">
        <f>'1.Silahkan diisi'!C69</f>
        <v>xxx</v>
      </c>
      <c r="E137" s="166" t="str">
        <f>'1.Silahkan diisi'!D69</f>
        <v>Mata Kuliah Pilihan 1</v>
      </c>
      <c r="F137" s="166"/>
      <c r="G137" s="166"/>
      <c r="H137" s="166"/>
      <c r="I137" s="39">
        <f>'1.Silahkan diisi'!E69</f>
        <v>0</v>
      </c>
      <c r="J137" s="39" t="s">
        <v>26</v>
      </c>
      <c r="K137" s="40" t="str">
        <f>VLOOKUP(D137,'1.Silahkan diisi'!$C$17:$F$83,4,FALSE)</f>
        <v>T</v>
      </c>
      <c r="L137" s="39">
        <f t="shared" si="8"/>
        <v>0</v>
      </c>
      <c r="M137" s="39">
        <v>1</v>
      </c>
      <c r="N137" s="39">
        <f t="shared" si="7"/>
        <v>0</v>
      </c>
      <c r="O137" s="27"/>
      <c r="P137" s="121"/>
    </row>
    <row r="138" spans="2:16" ht="16.5" customHeight="1">
      <c r="B138" s="15"/>
      <c r="C138" s="37">
        <v>20</v>
      </c>
      <c r="D138" s="37" t="str">
        <f>'1.Silahkan diisi'!C70</f>
        <v>xxx</v>
      </c>
      <c r="E138" s="166" t="str">
        <f>'1.Silahkan diisi'!D70</f>
        <v>Mata Kuliah Pilihan 2</v>
      </c>
      <c r="F138" s="166"/>
      <c r="G138" s="166"/>
      <c r="H138" s="166"/>
      <c r="I138" s="39">
        <f>'1.Silahkan diisi'!E70</f>
        <v>0</v>
      </c>
      <c r="J138" s="39" t="s">
        <v>26</v>
      </c>
      <c r="K138" s="40" t="str">
        <f>VLOOKUP(D138,'1.Silahkan diisi'!$C$17:$F$83,4,FALSE)</f>
        <v>T</v>
      </c>
      <c r="L138" s="39">
        <f t="shared" si="8"/>
        <v>0</v>
      </c>
      <c r="M138" s="39">
        <v>1</v>
      </c>
      <c r="N138" s="39">
        <f t="shared" si="7"/>
        <v>0</v>
      </c>
      <c r="O138" s="27"/>
      <c r="P138" s="121"/>
    </row>
    <row r="139" spans="2:16" ht="16.5" customHeight="1">
      <c r="B139" s="15"/>
      <c r="C139" s="37">
        <v>21</v>
      </c>
      <c r="D139" s="37" t="str">
        <f>'1.Silahkan diisi'!C71</f>
        <v>xxx</v>
      </c>
      <c r="E139" s="166" t="str">
        <f>'1.Silahkan diisi'!D71</f>
        <v>Mata Kuliah Pilihan 3</v>
      </c>
      <c r="F139" s="166"/>
      <c r="G139" s="166"/>
      <c r="H139" s="166"/>
      <c r="I139" s="39">
        <f>'1.Silahkan diisi'!E71</f>
        <v>0</v>
      </c>
      <c r="J139" s="39" t="s">
        <v>26</v>
      </c>
      <c r="K139" s="40" t="str">
        <f>VLOOKUP(D139,'1.Silahkan diisi'!$C$17:$F$83,4,FALSE)</f>
        <v>T</v>
      </c>
      <c r="L139" s="39">
        <f t="shared" si="8"/>
        <v>0</v>
      </c>
      <c r="M139" s="39">
        <v>1</v>
      </c>
      <c r="N139" s="39">
        <f t="shared" si="7"/>
        <v>0</v>
      </c>
      <c r="O139" s="27"/>
      <c r="P139" s="121"/>
    </row>
    <row r="140" spans="2:16" ht="16.5" customHeight="1">
      <c r="B140" s="15"/>
      <c r="C140" s="37">
        <v>22</v>
      </c>
      <c r="D140" s="37" t="str">
        <f>'1.Silahkan diisi'!C72</f>
        <v>xxx</v>
      </c>
      <c r="E140" s="166" t="str">
        <f>'1.Silahkan diisi'!D72</f>
        <v>Mata Kuliah Pilihan 4</v>
      </c>
      <c r="F140" s="166"/>
      <c r="G140" s="166"/>
      <c r="H140" s="166"/>
      <c r="I140" s="39">
        <f>'1.Silahkan diisi'!E72</f>
        <v>0</v>
      </c>
      <c r="J140" s="39" t="s">
        <v>26</v>
      </c>
      <c r="K140" s="40" t="str">
        <f>VLOOKUP(D140,'1.Silahkan diisi'!$C$17:$F$83,4,FALSE)</f>
        <v>T</v>
      </c>
      <c r="L140" s="39">
        <f t="shared" si="8"/>
        <v>0</v>
      </c>
      <c r="M140" s="39">
        <v>1</v>
      </c>
      <c r="N140" s="39">
        <f t="shared" si="7"/>
        <v>0</v>
      </c>
      <c r="O140" s="27"/>
      <c r="P140" s="121"/>
    </row>
    <row r="141" spans="2:16" ht="16.5" customHeight="1">
      <c r="B141" s="15"/>
      <c r="C141" s="37">
        <v>23</v>
      </c>
      <c r="D141" s="37" t="str">
        <f>'1.Silahkan diisi'!C73</f>
        <v>xxx</v>
      </c>
      <c r="E141" s="166" t="str">
        <f>'1.Silahkan diisi'!D73</f>
        <v>Mata Kuliah Pilihan 5</v>
      </c>
      <c r="F141" s="166"/>
      <c r="G141" s="166"/>
      <c r="H141" s="166"/>
      <c r="I141" s="39">
        <f>'1.Silahkan diisi'!E73</f>
        <v>0</v>
      </c>
      <c r="J141" s="39" t="s">
        <v>26</v>
      </c>
      <c r="K141" s="40" t="str">
        <f>VLOOKUP(D141,'1.Silahkan diisi'!$C$17:$F$83,4,FALSE)</f>
        <v>T</v>
      </c>
      <c r="L141" s="39">
        <f t="shared" si="8"/>
        <v>0</v>
      </c>
      <c r="M141" s="39">
        <v>1</v>
      </c>
      <c r="N141" s="39">
        <f t="shared" si="7"/>
        <v>0</v>
      </c>
      <c r="O141" s="27"/>
      <c r="P141" s="121"/>
    </row>
    <row r="142" spans="2:16" ht="16.5" customHeight="1">
      <c r="B142" s="15"/>
      <c r="C142" s="37">
        <v>24</v>
      </c>
      <c r="D142" s="37" t="str">
        <f>'1.Silahkan diisi'!C74</f>
        <v>xxx</v>
      </c>
      <c r="E142" s="166" t="str">
        <f>'1.Silahkan diisi'!D74</f>
        <v>Mata Kuliah Pilihan 6</v>
      </c>
      <c r="F142" s="166"/>
      <c r="G142" s="166"/>
      <c r="H142" s="166"/>
      <c r="I142" s="39">
        <f>'1.Silahkan diisi'!E74</f>
        <v>0</v>
      </c>
      <c r="J142" s="39" t="s">
        <v>26</v>
      </c>
      <c r="K142" s="40" t="str">
        <f>VLOOKUP(D142,'1.Silahkan diisi'!$C$17:$F$83,4,FALSE)</f>
        <v>T</v>
      </c>
      <c r="L142" s="39">
        <f t="shared" si="8"/>
        <v>0</v>
      </c>
      <c r="M142" s="39">
        <v>1</v>
      </c>
      <c r="N142" s="39">
        <f t="shared" si="7"/>
        <v>0</v>
      </c>
      <c r="O142" s="27"/>
      <c r="P142" s="121"/>
    </row>
    <row r="143" spans="2:16" ht="16.5" customHeight="1">
      <c r="B143" s="15"/>
      <c r="C143" s="37">
        <v>25</v>
      </c>
      <c r="D143" s="37" t="str">
        <f>'1.Silahkan diisi'!C75</f>
        <v>xxx</v>
      </c>
      <c r="E143" s="166" t="str">
        <f>'1.Silahkan diisi'!D75</f>
        <v>Mata Kuliah Pilihan 7</v>
      </c>
      <c r="F143" s="166"/>
      <c r="G143" s="166"/>
      <c r="H143" s="166"/>
      <c r="I143" s="39">
        <f>'1.Silahkan diisi'!E75</f>
        <v>0</v>
      </c>
      <c r="J143" s="39" t="s">
        <v>26</v>
      </c>
      <c r="K143" s="40" t="str">
        <f>VLOOKUP(D143,'1.Silahkan diisi'!$C$17:$F$83,4,FALSE)</f>
        <v>T</v>
      </c>
      <c r="L143" s="39">
        <f t="shared" si="8"/>
        <v>0</v>
      </c>
      <c r="M143" s="39">
        <v>1</v>
      </c>
      <c r="N143" s="39">
        <f t="shared" si="7"/>
        <v>0</v>
      </c>
      <c r="O143" s="27"/>
      <c r="P143" s="121"/>
    </row>
    <row r="144" spans="2:16" ht="16.5" customHeight="1">
      <c r="B144" s="15"/>
      <c r="C144" s="37">
        <v>26</v>
      </c>
      <c r="D144" s="37" t="str">
        <f>'1.Silahkan diisi'!C76</f>
        <v>xxx</v>
      </c>
      <c r="E144" s="166" t="str">
        <f>'1.Silahkan diisi'!D76</f>
        <v>Mata Kuliah Pilihan 8</v>
      </c>
      <c r="F144" s="166"/>
      <c r="G144" s="166"/>
      <c r="H144" s="166"/>
      <c r="I144" s="39">
        <f>'1.Silahkan diisi'!E76</f>
        <v>0</v>
      </c>
      <c r="J144" s="39" t="s">
        <v>26</v>
      </c>
      <c r="K144" s="40" t="str">
        <f>VLOOKUP(D144,'1.Silahkan diisi'!$C$17:$F$83,4,FALSE)</f>
        <v>T</v>
      </c>
      <c r="L144" s="39">
        <f t="shared" si="8"/>
        <v>0</v>
      </c>
      <c r="M144" s="39">
        <v>1</v>
      </c>
      <c r="N144" s="39">
        <f t="shared" si="7"/>
        <v>0</v>
      </c>
      <c r="O144" s="27"/>
      <c r="P144" s="121"/>
    </row>
    <row r="145" spans="2:18" ht="16.5" customHeight="1">
      <c r="B145" s="15"/>
      <c r="C145" s="37">
        <v>27</v>
      </c>
      <c r="D145" s="37" t="str">
        <f>'1.Silahkan diisi'!C77</f>
        <v>xxx</v>
      </c>
      <c r="E145" s="166" t="str">
        <f>'1.Silahkan diisi'!D77</f>
        <v>Mata Kuliah Pilihan 9</v>
      </c>
      <c r="F145" s="166"/>
      <c r="G145" s="166"/>
      <c r="H145" s="166"/>
      <c r="I145" s="39">
        <f>'1.Silahkan diisi'!E77</f>
        <v>0</v>
      </c>
      <c r="J145" s="39" t="s">
        <v>26</v>
      </c>
      <c r="K145" s="40" t="str">
        <f>VLOOKUP(D145,'1.Silahkan diisi'!$C$17:$F$83,4,FALSE)</f>
        <v>T</v>
      </c>
      <c r="L145" s="39">
        <f t="shared" si="8"/>
        <v>0</v>
      </c>
      <c r="M145" s="39">
        <v>1</v>
      </c>
      <c r="N145" s="39">
        <f t="shared" si="7"/>
        <v>0</v>
      </c>
      <c r="O145" s="27"/>
      <c r="P145" s="121"/>
    </row>
    <row r="146" spans="2:18" ht="16.5" customHeight="1">
      <c r="B146" s="15"/>
      <c r="C146" s="37">
        <v>28</v>
      </c>
      <c r="D146" s="37" t="str">
        <f>'1.Silahkan diisi'!C78</f>
        <v>xxx</v>
      </c>
      <c r="E146" s="166" t="str">
        <f>'1.Silahkan diisi'!D78</f>
        <v>Mata Kuliah Pilihan 10</v>
      </c>
      <c r="F146" s="166"/>
      <c r="G146" s="166"/>
      <c r="H146" s="166"/>
      <c r="I146" s="39">
        <f>'1.Silahkan diisi'!E78</f>
        <v>0</v>
      </c>
      <c r="J146" s="39" t="s">
        <v>26</v>
      </c>
      <c r="K146" s="40" t="str">
        <f>VLOOKUP(D146,'1.Silahkan diisi'!$C$17:$F$83,4,FALSE)</f>
        <v>T</v>
      </c>
      <c r="L146" s="39">
        <f t="shared" si="8"/>
        <v>0</v>
      </c>
      <c r="M146" s="39">
        <v>1</v>
      </c>
      <c r="N146" s="39">
        <f t="shared" si="7"/>
        <v>0</v>
      </c>
      <c r="O146" s="27"/>
      <c r="P146" s="121"/>
    </row>
    <row r="147" spans="2:18" ht="16.5" customHeight="1">
      <c r="B147" s="15"/>
      <c r="C147" s="37">
        <v>29</v>
      </c>
      <c r="D147" s="37" t="str">
        <f>'1.Silahkan diisi'!C79</f>
        <v>xxx</v>
      </c>
      <c r="E147" s="166" t="str">
        <f>'1.Silahkan diisi'!D79</f>
        <v>Mata Kuliah Pilihan 11</v>
      </c>
      <c r="F147" s="166"/>
      <c r="G147" s="166"/>
      <c r="H147" s="166"/>
      <c r="I147" s="39">
        <f>'1.Silahkan diisi'!E79</f>
        <v>0</v>
      </c>
      <c r="J147" s="39" t="s">
        <v>26</v>
      </c>
      <c r="K147" s="40" t="str">
        <f>VLOOKUP(D147,'1.Silahkan diisi'!$C$17:$F$83,4,FALSE)</f>
        <v>T</v>
      </c>
      <c r="L147" s="39">
        <f t="shared" si="8"/>
        <v>0</v>
      </c>
      <c r="M147" s="39">
        <v>1</v>
      </c>
      <c r="N147" s="39">
        <f t="shared" si="7"/>
        <v>0</v>
      </c>
      <c r="O147" s="27"/>
      <c r="P147" s="121"/>
    </row>
    <row r="148" spans="2:18" ht="16.5" customHeight="1">
      <c r="B148" s="15"/>
      <c r="C148" s="37">
        <v>30</v>
      </c>
      <c r="D148" s="37" t="str">
        <f>'1.Silahkan diisi'!C80</f>
        <v>xxx</v>
      </c>
      <c r="E148" s="166" t="str">
        <f>'1.Silahkan diisi'!D80</f>
        <v>Mata Kuliah Pilihan 12</v>
      </c>
      <c r="F148" s="166"/>
      <c r="G148" s="166"/>
      <c r="H148" s="166"/>
      <c r="I148" s="39">
        <f>'1.Silahkan diisi'!E80</f>
        <v>0</v>
      </c>
      <c r="J148" s="39" t="s">
        <v>26</v>
      </c>
      <c r="K148" s="40" t="str">
        <f>VLOOKUP(D148,'1.Silahkan diisi'!$C$17:$F$83,4,FALSE)</f>
        <v>T</v>
      </c>
      <c r="L148" s="39">
        <f t="shared" si="8"/>
        <v>0</v>
      </c>
      <c r="M148" s="39">
        <v>1</v>
      </c>
      <c r="N148" s="39">
        <f t="shared" si="7"/>
        <v>0</v>
      </c>
      <c r="O148" s="27"/>
      <c r="P148" s="121"/>
    </row>
    <row r="149" spans="2:18" ht="16.5" customHeight="1">
      <c r="B149" s="15"/>
      <c r="C149" s="37">
        <v>31</v>
      </c>
      <c r="D149" s="37" t="str">
        <f>'1.Silahkan diisi'!C81</f>
        <v>xxx</v>
      </c>
      <c r="E149" s="166" t="str">
        <f>'1.Silahkan diisi'!D81</f>
        <v>Mata Kuliah Pilihan 13</v>
      </c>
      <c r="F149" s="166"/>
      <c r="G149" s="166"/>
      <c r="H149" s="166"/>
      <c r="I149" s="39">
        <f>'1.Silahkan diisi'!E81</f>
        <v>0</v>
      </c>
      <c r="J149" s="39" t="s">
        <v>26</v>
      </c>
      <c r="K149" s="40" t="str">
        <f>VLOOKUP(D149,'1.Silahkan diisi'!$C$17:$F$83,4,FALSE)</f>
        <v>T</v>
      </c>
      <c r="L149" s="39">
        <f t="shared" si="8"/>
        <v>0</v>
      </c>
      <c r="M149" s="39">
        <v>1</v>
      </c>
      <c r="N149" s="39">
        <f t="shared" si="7"/>
        <v>0</v>
      </c>
      <c r="O149" s="27"/>
      <c r="P149" s="121"/>
    </row>
    <row r="150" spans="2:18" ht="16.5" customHeight="1">
      <c r="B150" s="15"/>
      <c r="C150" s="37">
        <v>32</v>
      </c>
      <c r="D150" s="37" t="str">
        <f>'1.Silahkan diisi'!C82</f>
        <v>xxx</v>
      </c>
      <c r="E150" s="166" t="str">
        <f>'1.Silahkan diisi'!D82</f>
        <v>Mata Kuliah Pilihan 14</v>
      </c>
      <c r="F150" s="166"/>
      <c r="G150" s="166"/>
      <c r="H150" s="166"/>
      <c r="I150" s="39">
        <f>'1.Silahkan diisi'!E82</f>
        <v>0</v>
      </c>
      <c r="J150" s="39" t="s">
        <v>26</v>
      </c>
      <c r="K150" s="40" t="str">
        <f>VLOOKUP(D150,'1.Silahkan diisi'!$C$17:$F$83,4,FALSE)</f>
        <v>T</v>
      </c>
      <c r="L150" s="39">
        <f t="shared" si="8"/>
        <v>0</v>
      </c>
      <c r="M150" s="39">
        <v>1</v>
      </c>
      <c r="N150" s="39">
        <f t="shared" si="7"/>
        <v>0</v>
      </c>
      <c r="O150" s="27"/>
      <c r="P150" s="121"/>
    </row>
    <row r="151" spans="2:18" ht="16.5" customHeight="1">
      <c r="B151" s="15"/>
      <c r="C151" s="37">
        <v>33</v>
      </c>
      <c r="D151" s="37" t="str">
        <f>'1.Silahkan diisi'!C83</f>
        <v>xxx</v>
      </c>
      <c r="E151" s="172" t="str">
        <f>'1.Silahkan diisi'!D83</f>
        <v>Mata Kuliah Pilihan 15</v>
      </c>
      <c r="F151" s="173"/>
      <c r="G151" s="173"/>
      <c r="H151" s="174"/>
      <c r="I151" s="39">
        <f>'1.Silahkan diisi'!E83</f>
        <v>0</v>
      </c>
      <c r="J151" s="39" t="s">
        <v>26</v>
      </c>
      <c r="K151" s="40" t="str">
        <f>VLOOKUP(D151,'1.Silahkan diisi'!$C$17:$F$83,4,FALSE)</f>
        <v>T</v>
      </c>
      <c r="L151" s="39">
        <f t="shared" si="8"/>
        <v>0</v>
      </c>
      <c r="M151" s="39">
        <v>1</v>
      </c>
      <c r="N151" s="39">
        <f t="shared" si="7"/>
        <v>0</v>
      </c>
      <c r="O151" s="27"/>
      <c r="P151" s="121"/>
    </row>
    <row r="152" spans="2:18">
      <c r="B152" s="15"/>
      <c r="C152" s="19"/>
      <c r="D152" s="19"/>
      <c r="E152" s="19"/>
      <c r="F152" s="19"/>
      <c r="G152" s="19"/>
      <c r="H152" s="19"/>
      <c r="I152" s="81">
        <f>SUM(I119:I151)</f>
        <v>40</v>
      </c>
      <c r="J152" s="19"/>
      <c r="K152" s="19"/>
      <c r="L152" s="156" t="s">
        <v>31</v>
      </c>
      <c r="M152" s="157"/>
      <c r="N152" s="42">
        <f>SUM(N119:N151)</f>
        <v>160</v>
      </c>
      <c r="O152" s="27"/>
      <c r="P152" s="121"/>
    </row>
    <row r="153" spans="2:18">
      <c r="B153" s="15"/>
      <c r="C153" s="19"/>
      <c r="D153" s="19"/>
      <c r="E153" s="19"/>
      <c r="F153" s="19"/>
      <c r="G153" s="19"/>
      <c r="H153" s="19"/>
      <c r="I153" s="27"/>
      <c r="J153" s="19"/>
      <c r="K153" s="19"/>
      <c r="L153" s="156" t="s">
        <v>37</v>
      </c>
      <c r="M153" s="157"/>
      <c r="N153" s="43">
        <f>N152/I152</f>
        <v>4</v>
      </c>
      <c r="O153" s="117"/>
      <c r="P153" s="123"/>
    </row>
    <row r="154" spans="2:18">
      <c r="B154" s="15"/>
      <c r="C154" s="19"/>
      <c r="D154" s="19"/>
      <c r="E154" s="19"/>
      <c r="F154" s="19"/>
      <c r="G154" s="19"/>
      <c r="H154" s="19"/>
      <c r="I154" s="27"/>
      <c r="J154" s="19"/>
      <c r="K154" s="19"/>
      <c r="L154" s="156" t="s">
        <v>32</v>
      </c>
      <c r="M154" s="157"/>
      <c r="N154" s="44">
        <v>4</v>
      </c>
      <c r="O154" s="118"/>
      <c r="P154" s="123"/>
    </row>
    <row r="155" spans="2:18">
      <c r="B155" s="15"/>
      <c r="C155" s="19"/>
      <c r="D155" s="19"/>
      <c r="E155" s="155"/>
      <c r="F155" s="155"/>
      <c r="G155" s="155"/>
      <c r="H155" s="155"/>
      <c r="I155" s="19"/>
      <c r="J155" s="19"/>
      <c r="K155" s="19"/>
      <c r="L155" s="53" t="s">
        <v>33</v>
      </c>
      <c r="M155" s="54"/>
      <c r="N155" s="45">
        <f>N153/N154</f>
        <v>1</v>
      </c>
      <c r="O155" s="116"/>
      <c r="P155" s="125"/>
    </row>
    <row r="156" spans="2:18">
      <c r="B156" s="15"/>
      <c r="C156" s="19"/>
      <c r="D156" s="19"/>
      <c r="E156" s="19"/>
      <c r="F156" s="19"/>
      <c r="G156" s="19"/>
      <c r="H156" s="27"/>
      <c r="I156" s="19"/>
      <c r="J156" s="19"/>
      <c r="K156" s="19"/>
      <c r="L156" s="19"/>
      <c r="M156" s="19"/>
      <c r="N156" s="19"/>
      <c r="O156" s="19"/>
      <c r="P156" s="25"/>
    </row>
    <row r="157" spans="2:18" s="7" customFormat="1">
      <c r="B157" s="14"/>
      <c r="C157" s="28" t="s">
        <v>39</v>
      </c>
      <c r="D157" s="28"/>
      <c r="E157" s="28"/>
      <c r="F157" s="28"/>
      <c r="G157" s="29"/>
      <c r="H157" s="30"/>
      <c r="I157" s="29"/>
      <c r="J157" s="29"/>
      <c r="K157" s="29"/>
      <c r="L157" s="29"/>
      <c r="M157" s="29"/>
      <c r="N157" s="29"/>
      <c r="O157" s="29"/>
      <c r="P157" s="49"/>
    </row>
    <row r="158" spans="2:18" s="7" customFormat="1" ht="16.5" customHeight="1">
      <c r="B158" s="15"/>
      <c r="C158" s="147" t="s">
        <v>164</v>
      </c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60"/>
      <c r="P158" s="119"/>
    </row>
    <row r="159" spans="2:18">
      <c r="B159" s="15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60"/>
      <c r="P159" s="119"/>
      <c r="R159" s="7"/>
    </row>
    <row r="160" spans="2:18">
      <c r="B160" s="15"/>
      <c r="C160" s="19"/>
      <c r="D160" s="19"/>
      <c r="E160" s="151"/>
      <c r="F160" s="151"/>
      <c r="G160" s="151"/>
      <c r="H160" s="151"/>
      <c r="I160" s="19"/>
      <c r="J160" s="19"/>
      <c r="K160" s="19"/>
      <c r="L160" s="19"/>
      <c r="M160" s="19"/>
      <c r="N160" s="19"/>
      <c r="O160" s="19"/>
      <c r="P160" s="25"/>
      <c r="R160" s="7"/>
    </row>
    <row r="161" spans="2:21">
      <c r="B161" s="15"/>
      <c r="C161" s="31" t="s">
        <v>6</v>
      </c>
      <c r="D161" s="32" t="s">
        <v>7</v>
      </c>
      <c r="E161" s="33" t="s">
        <v>8</v>
      </c>
      <c r="F161" s="34"/>
      <c r="G161" s="34"/>
      <c r="H161" s="35"/>
      <c r="I161" s="36" t="s">
        <v>22</v>
      </c>
      <c r="J161" s="36" t="s">
        <v>23</v>
      </c>
      <c r="K161" s="36" t="s">
        <v>9</v>
      </c>
      <c r="L161" s="36" t="s">
        <v>16</v>
      </c>
      <c r="M161" s="36" t="s">
        <v>24</v>
      </c>
      <c r="N161" s="36" t="s">
        <v>25</v>
      </c>
      <c r="O161" s="111"/>
      <c r="P161" s="120"/>
      <c r="R161" s="7"/>
      <c r="S161" s="7"/>
      <c r="T161" s="7"/>
      <c r="U161" s="7"/>
    </row>
    <row r="162" spans="2:21">
      <c r="B162" s="15"/>
      <c r="C162" s="37">
        <v>1</v>
      </c>
      <c r="D162" s="71" t="s">
        <v>84</v>
      </c>
      <c r="E162" s="163" t="s">
        <v>85</v>
      </c>
      <c r="F162" s="163"/>
      <c r="G162" s="163"/>
      <c r="H162" s="163"/>
      <c r="I162" s="39">
        <v>2</v>
      </c>
      <c r="J162" s="39" t="s">
        <v>26</v>
      </c>
      <c r="K162" s="40" t="str">
        <f>VLOOKUP(D162,'1.Silahkan diisi'!$C$17:$F$83,4,FALSE)</f>
        <v>A</v>
      </c>
      <c r="L162" s="39">
        <f t="shared" ref="L162:L168" si="9">VLOOKUP(K162,$S$5:$T$13,2,FALSE)</f>
        <v>4</v>
      </c>
      <c r="M162" s="39">
        <v>1</v>
      </c>
      <c r="N162" s="39">
        <f t="shared" ref="N162:N167" si="10">L162*M162*I162</f>
        <v>8</v>
      </c>
      <c r="O162" s="27"/>
      <c r="P162" s="121"/>
      <c r="R162" s="7"/>
      <c r="S162" s="7"/>
      <c r="T162" s="7"/>
      <c r="U162" s="7"/>
    </row>
    <row r="163" spans="2:21">
      <c r="B163" s="15"/>
      <c r="C163" s="37">
        <v>2</v>
      </c>
      <c r="D163" s="71" t="s">
        <v>116</v>
      </c>
      <c r="E163" s="163" t="s">
        <v>117</v>
      </c>
      <c r="F163" s="163"/>
      <c r="G163" s="163"/>
      <c r="H163" s="163"/>
      <c r="I163" s="39">
        <v>3</v>
      </c>
      <c r="J163" s="39" t="s">
        <v>26</v>
      </c>
      <c r="K163" s="40" t="str">
        <f>VLOOKUP(D163,'1.Silahkan diisi'!$C$17:$F$83,4,FALSE)</f>
        <v>A</v>
      </c>
      <c r="L163" s="39">
        <f t="shared" si="9"/>
        <v>4</v>
      </c>
      <c r="M163" s="39">
        <v>1</v>
      </c>
      <c r="N163" s="39">
        <f t="shared" si="10"/>
        <v>12</v>
      </c>
      <c r="O163" s="27"/>
      <c r="P163" s="121"/>
      <c r="R163" s="7"/>
      <c r="S163" s="7"/>
      <c r="T163" s="7"/>
      <c r="U163" s="7"/>
    </row>
    <row r="164" spans="2:21">
      <c r="B164" s="15"/>
      <c r="C164" s="37">
        <v>3</v>
      </c>
      <c r="D164" s="71" t="s">
        <v>140</v>
      </c>
      <c r="E164" s="163" t="s">
        <v>141</v>
      </c>
      <c r="F164" s="163"/>
      <c r="G164" s="163"/>
      <c r="H164" s="163"/>
      <c r="I164" s="39">
        <v>2</v>
      </c>
      <c r="J164" s="39" t="s">
        <v>26</v>
      </c>
      <c r="K164" s="40" t="str">
        <f>VLOOKUP(D164,'1.Silahkan diisi'!$C$17:$F$83,4,FALSE)</f>
        <v>A</v>
      </c>
      <c r="L164" s="39">
        <f t="shared" si="9"/>
        <v>4</v>
      </c>
      <c r="M164" s="39">
        <v>1</v>
      </c>
      <c r="N164" s="39">
        <f t="shared" si="10"/>
        <v>8</v>
      </c>
      <c r="O164" s="27"/>
      <c r="P164" s="121"/>
      <c r="R164" s="7"/>
      <c r="S164" s="7"/>
      <c r="T164" s="7"/>
      <c r="U164" s="7"/>
    </row>
    <row r="165" spans="2:21">
      <c r="B165" s="15"/>
      <c r="C165" s="37">
        <v>4</v>
      </c>
      <c r="D165" s="71" t="s">
        <v>146</v>
      </c>
      <c r="E165" s="163" t="s">
        <v>147</v>
      </c>
      <c r="F165" s="163"/>
      <c r="G165" s="163"/>
      <c r="H165" s="163"/>
      <c r="I165" s="39">
        <v>3</v>
      </c>
      <c r="J165" s="39" t="s">
        <v>26</v>
      </c>
      <c r="K165" s="40" t="str">
        <f>VLOOKUP(D165,'1.Silahkan diisi'!$C$17:$F$83,4,FALSE)</f>
        <v>A</v>
      </c>
      <c r="L165" s="39">
        <f t="shared" si="9"/>
        <v>4</v>
      </c>
      <c r="M165" s="39">
        <v>1</v>
      </c>
      <c r="N165" s="39">
        <f t="shared" si="10"/>
        <v>12</v>
      </c>
      <c r="O165" s="27"/>
      <c r="P165" s="121"/>
      <c r="R165" s="7"/>
      <c r="S165" s="7"/>
      <c r="T165" s="7"/>
      <c r="U165" s="7"/>
    </row>
    <row r="166" spans="2:21">
      <c r="B166" s="15"/>
      <c r="C166" s="37">
        <v>5</v>
      </c>
      <c r="D166" s="71" t="s">
        <v>149</v>
      </c>
      <c r="E166" s="163" t="s">
        <v>150</v>
      </c>
      <c r="F166" s="163"/>
      <c r="G166" s="163"/>
      <c r="H166" s="163"/>
      <c r="I166" s="39">
        <v>2</v>
      </c>
      <c r="J166" s="39" t="s">
        <v>26</v>
      </c>
      <c r="K166" s="40" t="str">
        <f>VLOOKUP(D166,'1.Silahkan diisi'!$C$17:$F$83,4,FALSE)</f>
        <v>A</v>
      </c>
      <c r="L166" s="39">
        <f t="shared" si="9"/>
        <v>4</v>
      </c>
      <c r="M166" s="39">
        <v>1</v>
      </c>
      <c r="N166" s="39">
        <f t="shared" si="10"/>
        <v>8</v>
      </c>
      <c r="O166" s="27"/>
      <c r="P166" s="121"/>
      <c r="R166" s="7"/>
      <c r="S166" s="7"/>
      <c r="T166" s="7"/>
      <c r="U166" s="7"/>
    </row>
    <row r="167" spans="2:21">
      <c r="B167" s="15"/>
      <c r="C167" s="37">
        <v>6</v>
      </c>
      <c r="D167" s="71" t="s">
        <v>151</v>
      </c>
      <c r="E167" s="163" t="s">
        <v>11</v>
      </c>
      <c r="F167" s="163"/>
      <c r="G167" s="163"/>
      <c r="H167" s="163"/>
      <c r="I167" s="39">
        <v>3</v>
      </c>
      <c r="J167" s="39" t="s">
        <v>26</v>
      </c>
      <c r="K167" s="40" t="str">
        <f>VLOOKUP(D167,'1.Silahkan diisi'!$C$17:$F$83,4,FALSE)</f>
        <v>A</v>
      </c>
      <c r="L167" s="39">
        <f t="shared" si="9"/>
        <v>4</v>
      </c>
      <c r="M167" s="39">
        <v>1</v>
      </c>
      <c r="N167" s="39">
        <f t="shared" si="10"/>
        <v>12</v>
      </c>
      <c r="O167" s="27"/>
      <c r="P167" s="121"/>
      <c r="R167" s="7"/>
      <c r="S167" s="7"/>
      <c r="T167" s="7"/>
      <c r="U167" s="7"/>
    </row>
    <row r="168" spans="2:21">
      <c r="B168" s="15"/>
      <c r="C168" s="37">
        <v>7</v>
      </c>
      <c r="D168" s="71" t="s">
        <v>157</v>
      </c>
      <c r="E168" s="163" t="s">
        <v>12</v>
      </c>
      <c r="F168" s="163"/>
      <c r="G168" s="163"/>
      <c r="H168" s="163"/>
      <c r="I168" s="39">
        <v>4</v>
      </c>
      <c r="J168" s="39" t="s">
        <v>26</v>
      </c>
      <c r="K168" s="40" t="str">
        <f>VLOOKUP(D168,'1.Silahkan diisi'!$C$17:$F$83,4,FALSE)</f>
        <v>A</v>
      </c>
      <c r="L168" s="39">
        <f t="shared" si="9"/>
        <v>4</v>
      </c>
      <c r="M168" s="39">
        <v>1</v>
      </c>
      <c r="N168" s="39">
        <f>L168*M168*I168</f>
        <v>16</v>
      </c>
      <c r="O168" s="27"/>
      <c r="P168" s="121"/>
      <c r="R168" s="7"/>
      <c r="S168" s="7"/>
      <c r="T168" s="7"/>
      <c r="U168" s="7"/>
    </row>
    <row r="169" spans="2:21" ht="16.5" customHeight="1">
      <c r="B169" s="15"/>
      <c r="C169" s="37">
        <v>8</v>
      </c>
      <c r="D169" s="37" t="str">
        <f>'1.Silahkan diisi'!C69</f>
        <v>xxx</v>
      </c>
      <c r="E169" s="166" t="str">
        <f>'1.Silahkan diisi'!D69</f>
        <v>Mata Kuliah Pilihan 1</v>
      </c>
      <c r="F169" s="166"/>
      <c r="G169" s="166"/>
      <c r="H169" s="166"/>
      <c r="I169" s="39">
        <f>'1.Silahkan diisi'!E69</f>
        <v>0</v>
      </c>
      <c r="J169" s="39" t="s">
        <v>26</v>
      </c>
      <c r="K169" s="40" t="str">
        <f>VLOOKUP(D169,'1.Silahkan diisi'!$C$17:$F$83,4,FALSE)</f>
        <v>T</v>
      </c>
      <c r="L169" s="39">
        <f t="shared" ref="L169:L183" si="11">VLOOKUP(K169,$S$5:$T$13,2,FALSE)</f>
        <v>0</v>
      </c>
      <c r="M169" s="39">
        <v>1</v>
      </c>
      <c r="N169" s="39">
        <f t="shared" ref="N169:N183" si="12">L169*M169*I169</f>
        <v>0</v>
      </c>
      <c r="O169" s="27"/>
      <c r="P169" s="121"/>
    </row>
    <row r="170" spans="2:21" ht="16.5" customHeight="1">
      <c r="B170" s="15"/>
      <c r="C170" s="37">
        <v>9</v>
      </c>
      <c r="D170" s="37" t="str">
        <f>'1.Silahkan diisi'!C70</f>
        <v>xxx</v>
      </c>
      <c r="E170" s="166" t="str">
        <f>'1.Silahkan diisi'!D70</f>
        <v>Mata Kuliah Pilihan 2</v>
      </c>
      <c r="F170" s="166"/>
      <c r="G170" s="166"/>
      <c r="H170" s="166"/>
      <c r="I170" s="39">
        <f>'1.Silahkan diisi'!E70</f>
        <v>0</v>
      </c>
      <c r="J170" s="39" t="s">
        <v>26</v>
      </c>
      <c r="K170" s="40" t="str">
        <f>VLOOKUP(D170,'1.Silahkan diisi'!$C$17:$F$83,4,FALSE)</f>
        <v>T</v>
      </c>
      <c r="L170" s="39">
        <f t="shared" si="11"/>
        <v>0</v>
      </c>
      <c r="M170" s="39">
        <v>1</v>
      </c>
      <c r="N170" s="39">
        <f t="shared" si="12"/>
        <v>0</v>
      </c>
      <c r="O170" s="27"/>
      <c r="P170" s="121"/>
    </row>
    <row r="171" spans="2:21" ht="16.5" customHeight="1">
      <c r="B171" s="15"/>
      <c r="C171" s="37">
        <v>10</v>
      </c>
      <c r="D171" s="37" t="str">
        <f>'1.Silahkan diisi'!C71</f>
        <v>xxx</v>
      </c>
      <c r="E171" s="166" t="str">
        <f>'1.Silahkan diisi'!D71</f>
        <v>Mata Kuliah Pilihan 3</v>
      </c>
      <c r="F171" s="166"/>
      <c r="G171" s="166"/>
      <c r="H171" s="166"/>
      <c r="I171" s="39">
        <f>'1.Silahkan diisi'!E71</f>
        <v>0</v>
      </c>
      <c r="J171" s="39" t="s">
        <v>26</v>
      </c>
      <c r="K171" s="40" t="str">
        <f>VLOOKUP(D171,'1.Silahkan diisi'!$C$17:$F$83,4,FALSE)</f>
        <v>T</v>
      </c>
      <c r="L171" s="39">
        <f t="shared" si="11"/>
        <v>0</v>
      </c>
      <c r="M171" s="39">
        <v>1</v>
      </c>
      <c r="N171" s="39">
        <f t="shared" si="12"/>
        <v>0</v>
      </c>
      <c r="O171" s="27"/>
      <c r="P171" s="121"/>
    </row>
    <row r="172" spans="2:21" ht="16.5" customHeight="1">
      <c r="B172" s="15"/>
      <c r="C172" s="37">
        <v>11</v>
      </c>
      <c r="D172" s="37" t="str">
        <f>'1.Silahkan diisi'!C72</f>
        <v>xxx</v>
      </c>
      <c r="E172" s="166" t="str">
        <f>'1.Silahkan diisi'!D72</f>
        <v>Mata Kuliah Pilihan 4</v>
      </c>
      <c r="F172" s="166"/>
      <c r="G172" s="166"/>
      <c r="H172" s="166"/>
      <c r="I172" s="39">
        <f>'1.Silahkan diisi'!E72</f>
        <v>0</v>
      </c>
      <c r="J172" s="39" t="s">
        <v>26</v>
      </c>
      <c r="K172" s="40" t="str">
        <f>VLOOKUP(D172,'1.Silahkan diisi'!$C$17:$F$83,4,FALSE)</f>
        <v>T</v>
      </c>
      <c r="L172" s="39">
        <f t="shared" si="11"/>
        <v>0</v>
      </c>
      <c r="M172" s="39">
        <v>1</v>
      </c>
      <c r="N172" s="39">
        <f t="shared" si="12"/>
        <v>0</v>
      </c>
      <c r="O172" s="27"/>
      <c r="P172" s="121"/>
    </row>
    <row r="173" spans="2:21" ht="16.5" customHeight="1">
      <c r="B173" s="15"/>
      <c r="C173" s="37">
        <v>12</v>
      </c>
      <c r="D173" s="37" t="str">
        <f>'1.Silahkan diisi'!C73</f>
        <v>xxx</v>
      </c>
      <c r="E173" s="166" t="str">
        <f>'1.Silahkan diisi'!D73</f>
        <v>Mata Kuliah Pilihan 5</v>
      </c>
      <c r="F173" s="166"/>
      <c r="G173" s="166"/>
      <c r="H173" s="166"/>
      <c r="I173" s="39">
        <f>'1.Silahkan diisi'!E73</f>
        <v>0</v>
      </c>
      <c r="J173" s="39" t="s">
        <v>26</v>
      </c>
      <c r="K173" s="40" t="str">
        <f>VLOOKUP(D173,'1.Silahkan diisi'!$C$17:$F$83,4,FALSE)</f>
        <v>T</v>
      </c>
      <c r="L173" s="39">
        <f t="shared" si="11"/>
        <v>0</v>
      </c>
      <c r="M173" s="39">
        <v>1</v>
      </c>
      <c r="N173" s="39">
        <f t="shared" si="12"/>
        <v>0</v>
      </c>
      <c r="O173" s="27"/>
      <c r="P173" s="121"/>
    </row>
    <row r="174" spans="2:21" ht="16.5" customHeight="1">
      <c r="B174" s="15"/>
      <c r="C174" s="37">
        <v>13</v>
      </c>
      <c r="D174" s="37" t="str">
        <f>'1.Silahkan diisi'!C74</f>
        <v>xxx</v>
      </c>
      <c r="E174" s="166" t="str">
        <f>'1.Silahkan diisi'!D74</f>
        <v>Mata Kuliah Pilihan 6</v>
      </c>
      <c r="F174" s="166"/>
      <c r="G174" s="166"/>
      <c r="H174" s="166"/>
      <c r="I174" s="39">
        <f>'1.Silahkan diisi'!E74</f>
        <v>0</v>
      </c>
      <c r="J174" s="39" t="s">
        <v>26</v>
      </c>
      <c r="K174" s="40" t="str">
        <f>VLOOKUP(D174,'1.Silahkan diisi'!$C$17:$F$83,4,FALSE)</f>
        <v>T</v>
      </c>
      <c r="L174" s="39">
        <f t="shared" si="11"/>
        <v>0</v>
      </c>
      <c r="M174" s="39">
        <v>1</v>
      </c>
      <c r="N174" s="39">
        <f t="shared" si="12"/>
        <v>0</v>
      </c>
      <c r="O174" s="27"/>
      <c r="P174" s="121"/>
    </row>
    <row r="175" spans="2:21" ht="16.5" customHeight="1">
      <c r="B175" s="15"/>
      <c r="C175" s="37">
        <v>14</v>
      </c>
      <c r="D175" s="37" t="str">
        <f>'1.Silahkan diisi'!C75</f>
        <v>xxx</v>
      </c>
      <c r="E175" s="166" t="str">
        <f>'1.Silahkan diisi'!D75</f>
        <v>Mata Kuliah Pilihan 7</v>
      </c>
      <c r="F175" s="166"/>
      <c r="G175" s="166"/>
      <c r="H175" s="166"/>
      <c r="I175" s="39">
        <f>'1.Silahkan diisi'!E75</f>
        <v>0</v>
      </c>
      <c r="J175" s="39" t="s">
        <v>26</v>
      </c>
      <c r="K175" s="40" t="str">
        <f>VLOOKUP(D175,'1.Silahkan diisi'!$C$17:$F$83,4,FALSE)</f>
        <v>T</v>
      </c>
      <c r="L175" s="39">
        <f t="shared" si="11"/>
        <v>0</v>
      </c>
      <c r="M175" s="39">
        <v>1</v>
      </c>
      <c r="N175" s="39">
        <f t="shared" si="12"/>
        <v>0</v>
      </c>
      <c r="O175" s="27"/>
      <c r="P175" s="121"/>
    </row>
    <row r="176" spans="2:21" ht="16.5" customHeight="1">
      <c r="B176" s="15"/>
      <c r="C176" s="37">
        <v>15</v>
      </c>
      <c r="D176" s="37" t="str">
        <f>'1.Silahkan diisi'!C76</f>
        <v>xxx</v>
      </c>
      <c r="E176" s="166" t="str">
        <f>'1.Silahkan diisi'!D76</f>
        <v>Mata Kuliah Pilihan 8</v>
      </c>
      <c r="F176" s="166"/>
      <c r="G176" s="166"/>
      <c r="H176" s="166"/>
      <c r="I176" s="39">
        <f>'1.Silahkan diisi'!E76</f>
        <v>0</v>
      </c>
      <c r="J176" s="39" t="s">
        <v>26</v>
      </c>
      <c r="K176" s="40" t="str">
        <f>VLOOKUP(D176,'1.Silahkan diisi'!$C$17:$F$83,4,FALSE)</f>
        <v>T</v>
      </c>
      <c r="L176" s="39">
        <f t="shared" si="11"/>
        <v>0</v>
      </c>
      <c r="M176" s="39">
        <v>1</v>
      </c>
      <c r="N176" s="39">
        <f t="shared" si="12"/>
        <v>0</v>
      </c>
      <c r="O176" s="27"/>
      <c r="P176" s="121"/>
    </row>
    <row r="177" spans="2:21" ht="16.5" customHeight="1">
      <c r="B177" s="15"/>
      <c r="C177" s="37">
        <v>16</v>
      </c>
      <c r="D177" s="37" t="str">
        <f>'1.Silahkan diisi'!C77</f>
        <v>xxx</v>
      </c>
      <c r="E177" s="166" t="str">
        <f>'1.Silahkan diisi'!D77</f>
        <v>Mata Kuliah Pilihan 9</v>
      </c>
      <c r="F177" s="166"/>
      <c r="G177" s="166"/>
      <c r="H177" s="166"/>
      <c r="I177" s="39">
        <f>'1.Silahkan diisi'!E77</f>
        <v>0</v>
      </c>
      <c r="J177" s="39" t="s">
        <v>26</v>
      </c>
      <c r="K177" s="40" t="str">
        <f>VLOOKUP(D177,'1.Silahkan diisi'!$C$17:$F$83,4,FALSE)</f>
        <v>T</v>
      </c>
      <c r="L177" s="39">
        <f t="shared" si="11"/>
        <v>0</v>
      </c>
      <c r="M177" s="39">
        <v>1</v>
      </c>
      <c r="N177" s="39">
        <f t="shared" si="12"/>
        <v>0</v>
      </c>
      <c r="O177" s="27"/>
      <c r="P177" s="121"/>
    </row>
    <row r="178" spans="2:21" ht="16.5" customHeight="1">
      <c r="B178" s="15"/>
      <c r="C178" s="37">
        <v>17</v>
      </c>
      <c r="D178" s="37" t="str">
        <f>'1.Silahkan diisi'!C78</f>
        <v>xxx</v>
      </c>
      <c r="E178" s="166" t="str">
        <f>'1.Silahkan diisi'!D78</f>
        <v>Mata Kuliah Pilihan 10</v>
      </c>
      <c r="F178" s="166"/>
      <c r="G178" s="166"/>
      <c r="H178" s="166"/>
      <c r="I178" s="39">
        <f>'1.Silahkan diisi'!E78</f>
        <v>0</v>
      </c>
      <c r="J178" s="39" t="s">
        <v>26</v>
      </c>
      <c r="K178" s="40" t="str">
        <f>VLOOKUP(D178,'1.Silahkan diisi'!$C$17:$F$83,4,FALSE)</f>
        <v>T</v>
      </c>
      <c r="L178" s="39">
        <f t="shared" si="11"/>
        <v>0</v>
      </c>
      <c r="M178" s="39">
        <v>1</v>
      </c>
      <c r="N178" s="39">
        <f t="shared" si="12"/>
        <v>0</v>
      </c>
      <c r="O178" s="27"/>
      <c r="P178" s="121"/>
    </row>
    <row r="179" spans="2:21" ht="16.5" customHeight="1">
      <c r="B179" s="15"/>
      <c r="C179" s="37">
        <v>18</v>
      </c>
      <c r="D179" s="37" t="str">
        <f>'1.Silahkan diisi'!C79</f>
        <v>xxx</v>
      </c>
      <c r="E179" s="166" t="str">
        <f>'1.Silahkan diisi'!D79</f>
        <v>Mata Kuliah Pilihan 11</v>
      </c>
      <c r="F179" s="166"/>
      <c r="G179" s="166"/>
      <c r="H179" s="166"/>
      <c r="I179" s="39">
        <f>'1.Silahkan diisi'!E79</f>
        <v>0</v>
      </c>
      <c r="J179" s="39" t="s">
        <v>26</v>
      </c>
      <c r="K179" s="40" t="str">
        <f>VLOOKUP(D179,'1.Silahkan diisi'!$C$17:$F$83,4,FALSE)</f>
        <v>T</v>
      </c>
      <c r="L179" s="39">
        <f t="shared" si="11"/>
        <v>0</v>
      </c>
      <c r="M179" s="39">
        <v>1</v>
      </c>
      <c r="N179" s="39">
        <f t="shared" si="12"/>
        <v>0</v>
      </c>
      <c r="O179" s="27"/>
      <c r="P179" s="121"/>
    </row>
    <row r="180" spans="2:21" ht="16.5" customHeight="1">
      <c r="B180" s="15"/>
      <c r="C180" s="37">
        <v>19</v>
      </c>
      <c r="D180" s="37" t="str">
        <f>'1.Silahkan diisi'!C80</f>
        <v>xxx</v>
      </c>
      <c r="E180" s="166" t="str">
        <f>'1.Silahkan diisi'!D80</f>
        <v>Mata Kuliah Pilihan 12</v>
      </c>
      <c r="F180" s="166"/>
      <c r="G180" s="166"/>
      <c r="H180" s="166"/>
      <c r="I180" s="39">
        <f>'1.Silahkan diisi'!E80</f>
        <v>0</v>
      </c>
      <c r="J180" s="39" t="s">
        <v>26</v>
      </c>
      <c r="K180" s="40" t="str">
        <f>VLOOKUP(D180,'1.Silahkan diisi'!$C$17:$F$83,4,FALSE)</f>
        <v>T</v>
      </c>
      <c r="L180" s="39">
        <f t="shared" si="11"/>
        <v>0</v>
      </c>
      <c r="M180" s="39">
        <v>1</v>
      </c>
      <c r="N180" s="39">
        <f t="shared" si="12"/>
        <v>0</v>
      </c>
      <c r="O180" s="27"/>
      <c r="P180" s="121"/>
    </row>
    <row r="181" spans="2:21" ht="16.5" customHeight="1">
      <c r="B181" s="15"/>
      <c r="C181" s="37">
        <v>20</v>
      </c>
      <c r="D181" s="37" t="str">
        <f>'1.Silahkan diisi'!C81</f>
        <v>xxx</v>
      </c>
      <c r="E181" s="172" t="str">
        <f>'1.Silahkan diisi'!D81</f>
        <v>Mata Kuliah Pilihan 13</v>
      </c>
      <c r="F181" s="173"/>
      <c r="G181" s="173"/>
      <c r="H181" s="174"/>
      <c r="I181" s="39">
        <f>'1.Silahkan diisi'!E81</f>
        <v>0</v>
      </c>
      <c r="J181" s="39" t="s">
        <v>26</v>
      </c>
      <c r="K181" s="40" t="str">
        <f>VLOOKUP(D181,'1.Silahkan diisi'!$C$17:$F$83,4,FALSE)</f>
        <v>T</v>
      </c>
      <c r="L181" s="39">
        <f t="shared" si="11"/>
        <v>0</v>
      </c>
      <c r="M181" s="39">
        <v>1</v>
      </c>
      <c r="N181" s="39">
        <f t="shared" si="12"/>
        <v>0</v>
      </c>
      <c r="O181" s="27"/>
      <c r="P181" s="121"/>
    </row>
    <row r="182" spans="2:21" ht="16.5" customHeight="1">
      <c r="B182" s="15"/>
      <c r="C182" s="37">
        <v>21</v>
      </c>
      <c r="D182" s="37" t="str">
        <f>'1.Silahkan diisi'!C82</f>
        <v>xxx</v>
      </c>
      <c r="E182" s="172" t="str">
        <f>'1.Silahkan diisi'!D82</f>
        <v>Mata Kuliah Pilihan 14</v>
      </c>
      <c r="F182" s="173"/>
      <c r="G182" s="173"/>
      <c r="H182" s="174"/>
      <c r="I182" s="39">
        <f>'1.Silahkan diisi'!E82</f>
        <v>0</v>
      </c>
      <c r="J182" s="39" t="s">
        <v>26</v>
      </c>
      <c r="K182" s="40" t="str">
        <f>VLOOKUP(D182,'1.Silahkan diisi'!$C$17:$F$83,4,FALSE)</f>
        <v>T</v>
      </c>
      <c r="L182" s="39">
        <f t="shared" si="11"/>
        <v>0</v>
      </c>
      <c r="M182" s="39">
        <v>1</v>
      </c>
      <c r="N182" s="39">
        <f t="shared" si="12"/>
        <v>0</v>
      </c>
      <c r="O182" s="27"/>
      <c r="P182" s="121"/>
    </row>
    <row r="183" spans="2:21" ht="16.5" customHeight="1">
      <c r="B183" s="15"/>
      <c r="C183" s="37">
        <v>22</v>
      </c>
      <c r="D183" s="37" t="str">
        <f>'1.Silahkan diisi'!C83</f>
        <v>xxx</v>
      </c>
      <c r="E183" s="172" t="str">
        <f>'1.Silahkan diisi'!D83</f>
        <v>Mata Kuliah Pilihan 15</v>
      </c>
      <c r="F183" s="173"/>
      <c r="G183" s="173"/>
      <c r="H183" s="174"/>
      <c r="I183" s="39">
        <f>'1.Silahkan diisi'!E83</f>
        <v>0</v>
      </c>
      <c r="J183" s="39" t="s">
        <v>26</v>
      </c>
      <c r="K183" s="40" t="str">
        <f>VLOOKUP(D183,'1.Silahkan diisi'!$C$17:$F$83,4,FALSE)</f>
        <v>T</v>
      </c>
      <c r="L183" s="39">
        <f t="shared" si="11"/>
        <v>0</v>
      </c>
      <c r="M183" s="39">
        <v>1</v>
      </c>
      <c r="N183" s="39">
        <f t="shared" si="12"/>
        <v>0</v>
      </c>
      <c r="O183" s="27"/>
      <c r="P183" s="121"/>
    </row>
    <row r="184" spans="2:21">
      <c r="B184" s="15"/>
      <c r="C184" s="19"/>
      <c r="D184" s="19"/>
      <c r="E184" s="19"/>
      <c r="F184" s="19"/>
      <c r="G184" s="19"/>
      <c r="H184" s="19"/>
      <c r="I184" s="81">
        <f>SUM(I162:I183)</f>
        <v>19</v>
      </c>
      <c r="J184" s="19"/>
      <c r="K184" s="19"/>
      <c r="L184" s="161" t="s">
        <v>31</v>
      </c>
      <c r="M184" s="162"/>
      <c r="N184" s="82">
        <f>SUM(N162:N183)</f>
        <v>76</v>
      </c>
      <c r="O184" s="27"/>
      <c r="P184" s="121"/>
      <c r="R184" s="7"/>
      <c r="S184" s="7"/>
      <c r="T184" s="7"/>
      <c r="U184" s="7"/>
    </row>
    <row r="185" spans="2:21">
      <c r="B185" s="15"/>
      <c r="C185" s="19"/>
      <c r="D185" s="19"/>
      <c r="E185" s="19"/>
      <c r="F185" s="19"/>
      <c r="G185" s="19"/>
      <c r="H185" s="19"/>
      <c r="I185" s="27"/>
      <c r="J185" s="19"/>
      <c r="K185" s="19"/>
      <c r="L185" s="156" t="s">
        <v>37</v>
      </c>
      <c r="M185" s="157"/>
      <c r="N185" s="43">
        <f>N184/I184</f>
        <v>4</v>
      </c>
      <c r="O185" s="117"/>
      <c r="P185" s="123"/>
      <c r="R185" s="7"/>
      <c r="S185" s="7"/>
      <c r="T185" s="7"/>
      <c r="U185" s="7"/>
    </row>
    <row r="186" spans="2:21">
      <c r="B186" s="15"/>
      <c r="C186" s="19"/>
      <c r="D186" s="19"/>
      <c r="E186" s="19"/>
      <c r="F186" s="19"/>
      <c r="G186" s="19"/>
      <c r="H186" s="19"/>
      <c r="I186" s="27"/>
      <c r="J186" s="19"/>
      <c r="K186" s="19"/>
      <c r="L186" s="156" t="s">
        <v>32</v>
      </c>
      <c r="M186" s="157"/>
      <c r="N186" s="44">
        <v>4</v>
      </c>
      <c r="O186" s="118"/>
      <c r="P186" s="123"/>
    </row>
    <row r="187" spans="2:21">
      <c r="B187" s="15"/>
      <c r="C187" s="19"/>
      <c r="D187" s="19"/>
      <c r="E187" s="155"/>
      <c r="F187" s="155"/>
      <c r="G187" s="155"/>
      <c r="H187" s="155"/>
      <c r="I187" s="19"/>
      <c r="J187" s="19"/>
      <c r="K187" s="19"/>
      <c r="L187" s="53" t="s">
        <v>33</v>
      </c>
      <c r="M187" s="54"/>
      <c r="N187" s="45">
        <f>N185/N186</f>
        <v>1</v>
      </c>
      <c r="O187" s="116"/>
      <c r="P187" s="125"/>
    </row>
    <row r="188" spans="2:21">
      <c r="B188" s="46"/>
      <c r="C188" s="47"/>
      <c r="D188" s="47"/>
      <c r="E188" s="47"/>
      <c r="F188" s="47"/>
      <c r="G188" s="47"/>
      <c r="H188" s="52"/>
      <c r="I188" s="47"/>
      <c r="J188" s="47"/>
      <c r="K188" s="47"/>
      <c r="L188" s="47"/>
      <c r="M188" s="47"/>
      <c r="N188" s="47"/>
      <c r="O188" s="47"/>
      <c r="P188" s="48"/>
    </row>
    <row r="189" spans="2:21" s="7" customFormat="1">
      <c r="B189" s="15"/>
      <c r="C189" s="72" t="s">
        <v>40</v>
      </c>
      <c r="D189" s="72"/>
      <c r="E189" s="72"/>
      <c r="F189" s="72"/>
      <c r="G189" s="19"/>
      <c r="H189" s="27"/>
      <c r="I189" s="19"/>
      <c r="J189" s="19"/>
      <c r="K189" s="19"/>
      <c r="L189" s="19"/>
      <c r="M189" s="19"/>
      <c r="N189" s="19"/>
      <c r="O189" s="19"/>
      <c r="P189" s="25"/>
    </row>
    <row r="190" spans="2:21" s="7" customFormat="1" ht="16.5" customHeight="1">
      <c r="B190" s="15"/>
      <c r="C190" s="147" t="s">
        <v>165</v>
      </c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60"/>
      <c r="P190" s="119"/>
    </row>
    <row r="191" spans="2:21">
      <c r="B191" s="15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60"/>
      <c r="P191" s="119"/>
      <c r="R191" s="7"/>
    </row>
    <row r="192" spans="2:21">
      <c r="B192" s="15"/>
      <c r="C192" s="19"/>
      <c r="D192" s="19"/>
      <c r="E192" s="151"/>
      <c r="F192" s="151"/>
      <c r="G192" s="151"/>
      <c r="H192" s="151"/>
      <c r="I192" s="19"/>
      <c r="J192" s="19"/>
      <c r="K192" s="19"/>
      <c r="L192" s="19"/>
      <c r="M192" s="19"/>
      <c r="N192" s="19"/>
      <c r="O192" s="19"/>
      <c r="P192" s="25"/>
      <c r="R192" s="7"/>
      <c r="S192" s="7"/>
      <c r="T192" s="7"/>
    </row>
    <row r="193" spans="2:21">
      <c r="B193" s="15"/>
      <c r="C193" s="31" t="s">
        <v>6</v>
      </c>
      <c r="D193" s="32" t="s">
        <v>7</v>
      </c>
      <c r="E193" s="33" t="s">
        <v>8</v>
      </c>
      <c r="F193" s="34"/>
      <c r="G193" s="34"/>
      <c r="H193" s="35"/>
      <c r="I193" s="36" t="s">
        <v>22</v>
      </c>
      <c r="J193" s="36" t="s">
        <v>23</v>
      </c>
      <c r="K193" s="36" t="s">
        <v>9</v>
      </c>
      <c r="L193" s="36" t="s">
        <v>16</v>
      </c>
      <c r="M193" s="36" t="s">
        <v>24</v>
      </c>
      <c r="N193" s="36" t="s">
        <v>25</v>
      </c>
      <c r="O193" s="111"/>
      <c r="P193" s="120"/>
      <c r="R193" s="7"/>
      <c r="S193" s="7"/>
      <c r="T193" s="7"/>
      <c r="U193" s="7"/>
    </row>
    <row r="194" spans="2:21">
      <c r="B194" s="15"/>
      <c r="C194" s="37">
        <v>1</v>
      </c>
      <c r="D194" s="71" t="s">
        <v>57</v>
      </c>
      <c r="E194" s="169" t="s">
        <v>58</v>
      </c>
      <c r="F194" s="170"/>
      <c r="G194" s="170"/>
      <c r="H194" s="171"/>
      <c r="I194" s="39">
        <v>1</v>
      </c>
      <c r="J194" s="39" t="s">
        <v>26</v>
      </c>
      <c r="K194" s="40" t="str">
        <f>VLOOKUP(D194,'1.Silahkan diisi'!$C$17:$F$83,4,FALSE)</f>
        <v>A</v>
      </c>
      <c r="L194" s="39">
        <f>VLOOKUP(K194,$S$5:$T$13,2,FALSE)</f>
        <v>4</v>
      </c>
      <c r="M194" s="39">
        <v>1</v>
      </c>
      <c r="N194" s="39">
        <f>L194*M194*I194</f>
        <v>4</v>
      </c>
      <c r="O194" s="27"/>
      <c r="P194" s="121"/>
      <c r="R194" s="7"/>
      <c r="S194" s="7"/>
      <c r="T194" s="7"/>
      <c r="U194" s="7"/>
    </row>
    <row r="195" spans="2:21">
      <c r="B195" s="15"/>
      <c r="C195" s="37">
        <v>2</v>
      </c>
      <c r="D195" s="71" t="s">
        <v>72</v>
      </c>
      <c r="E195" s="169" t="s">
        <v>73</v>
      </c>
      <c r="F195" s="170"/>
      <c r="G195" s="170"/>
      <c r="H195" s="171"/>
      <c r="I195" s="39">
        <v>1</v>
      </c>
      <c r="J195" s="39" t="s">
        <v>26</v>
      </c>
      <c r="K195" s="40" t="str">
        <f>VLOOKUP(D195,'1.Silahkan diisi'!$C$17:$F$83,4,FALSE)</f>
        <v>A</v>
      </c>
      <c r="L195" s="39">
        <f t="shared" ref="L195:L220" si="13">VLOOKUP(K195,$S$5:$T$13,2,FALSE)</f>
        <v>4</v>
      </c>
      <c r="M195" s="39">
        <v>1</v>
      </c>
      <c r="N195" s="39">
        <f t="shared" ref="N195:N220" si="14">L195*M195*I195</f>
        <v>4</v>
      </c>
      <c r="O195" s="27"/>
      <c r="P195" s="121"/>
      <c r="R195" s="7"/>
      <c r="S195" s="7"/>
      <c r="T195" s="7"/>
      <c r="U195" s="7"/>
    </row>
    <row r="196" spans="2:21">
      <c r="B196" s="15"/>
      <c r="C196" s="37">
        <v>3</v>
      </c>
      <c r="D196" s="71" t="s">
        <v>76</v>
      </c>
      <c r="E196" s="169" t="s">
        <v>77</v>
      </c>
      <c r="F196" s="170"/>
      <c r="G196" s="170"/>
      <c r="H196" s="171"/>
      <c r="I196" s="39">
        <v>3</v>
      </c>
      <c r="J196" s="39" t="s">
        <v>26</v>
      </c>
      <c r="K196" s="40" t="str">
        <f>VLOOKUP(D196,'1.Silahkan diisi'!$C$17:$F$83,4,FALSE)</f>
        <v>A</v>
      </c>
      <c r="L196" s="39">
        <f t="shared" si="13"/>
        <v>4</v>
      </c>
      <c r="M196" s="39">
        <v>1</v>
      </c>
      <c r="N196" s="39">
        <f t="shared" si="14"/>
        <v>12</v>
      </c>
      <c r="O196" s="27"/>
      <c r="P196" s="121"/>
      <c r="R196" s="7"/>
      <c r="S196" s="7"/>
      <c r="T196" s="7"/>
      <c r="U196" s="7"/>
    </row>
    <row r="197" spans="2:21">
      <c r="B197" s="15"/>
      <c r="C197" s="37">
        <v>4</v>
      </c>
      <c r="D197" s="71" t="s">
        <v>108</v>
      </c>
      <c r="E197" s="169" t="s">
        <v>109</v>
      </c>
      <c r="F197" s="170"/>
      <c r="G197" s="170"/>
      <c r="H197" s="171"/>
      <c r="I197" s="39">
        <v>3</v>
      </c>
      <c r="J197" s="39" t="s">
        <v>26</v>
      </c>
      <c r="K197" s="40" t="str">
        <f>VLOOKUP(D197,'1.Silahkan diisi'!$C$17:$F$83,4,FALSE)</f>
        <v>A</v>
      </c>
      <c r="L197" s="39">
        <f t="shared" si="13"/>
        <v>4</v>
      </c>
      <c r="M197" s="39">
        <v>1</v>
      </c>
      <c r="N197" s="39">
        <f t="shared" si="14"/>
        <v>12</v>
      </c>
      <c r="O197" s="27"/>
      <c r="P197" s="121"/>
      <c r="R197" s="7"/>
      <c r="S197" s="7"/>
      <c r="T197" s="7"/>
      <c r="U197" s="7"/>
    </row>
    <row r="198" spans="2:21">
      <c r="B198" s="15"/>
      <c r="C198" s="37">
        <v>5</v>
      </c>
      <c r="D198" s="71" t="s">
        <v>120</v>
      </c>
      <c r="E198" s="169" t="s">
        <v>121</v>
      </c>
      <c r="F198" s="170"/>
      <c r="G198" s="170"/>
      <c r="H198" s="171"/>
      <c r="I198" s="39">
        <v>3</v>
      </c>
      <c r="J198" s="39" t="s">
        <v>26</v>
      </c>
      <c r="K198" s="40" t="str">
        <f>VLOOKUP(D198,'1.Silahkan diisi'!$C$17:$F$83,4,FALSE)</f>
        <v>A</v>
      </c>
      <c r="L198" s="39">
        <f t="shared" si="13"/>
        <v>4</v>
      </c>
      <c r="M198" s="39">
        <v>1</v>
      </c>
      <c r="N198" s="39">
        <f t="shared" si="14"/>
        <v>12</v>
      </c>
      <c r="O198" s="27"/>
      <c r="P198" s="121"/>
      <c r="R198" s="7"/>
      <c r="S198" s="7"/>
      <c r="T198" s="7"/>
      <c r="U198" s="7"/>
    </row>
    <row r="199" spans="2:21">
      <c r="B199" s="15"/>
      <c r="C199" s="37">
        <v>6</v>
      </c>
      <c r="D199" s="71" t="s">
        <v>122</v>
      </c>
      <c r="E199" s="169" t="s">
        <v>123</v>
      </c>
      <c r="F199" s="170"/>
      <c r="G199" s="170"/>
      <c r="H199" s="171"/>
      <c r="I199" s="39">
        <v>3</v>
      </c>
      <c r="J199" s="39" t="s">
        <v>26</v>
      </c>
      <c r="K199" s="40" t="str">
        <f>VLOOKUP(D199,'1.Silahkan diisi'!$C$17:$F$83,4,FALSE)</f>
        <v>A</v>
      </c>
      <c r="L199" s="39">
        <f t="shared" si="13"/>
        <v>4</v>
      </c>
      <c r="M199" s="39">
        <v>1</v>
      </c>
      <c r="N199" s="39">
        <f t="shared" si="14"/>
        <v>12</v>
      </c>
      <c r="O199" s="27"/>
      <c r="P199" s="121"/>
      <c r="R199" s="7"/>
      <c r="S199" s="7"/>
      <c r="T199" s="7"/>
      <c r="U199" s="7"/>
    </row>
    <row r="200" spans="2:21">
      <c r="B200" s="15"/>
      <c r="C200" s="37">
        <v>7</v>
      </c>
      <c r="D200" s="71" t="s">
        <v>130</v>
      </c>
      <c r="E200" s="169" t="s">
        <v>131</v>
      </c>
      <c r="F200" s="170"/>
      <c r="G200" s="170"/>
      <c r="H200" s="171"/>
      <c r="I200" s="39">
        <v>3</v>
      </c>
      <c r="J200" s="39" t="s">
        <v>26</v>
      </c>
      <c r="K200" s="40" t="str">
        <f>VLOOKUP(D200,'1.Silahkan diisi'!$C$17:$F$83,4,FALSE)</f>
        <v>A</v>
      </c>
      <c r="L200" s="39">
        <f t="shared" si="13"/>
        <v>4</v>
      </c>
      <c r="M200" s="39">
        <v>1</v>
      </c>
      <c r="N200" s="39">
        <f t="shared" si="14"/>
        <v>12</v>
      </c>
      <c r="O200" s="27"/>
      <c r="P200" s="121"/>
      <c r="R200" s="7"/>
      <c r="S200" s="7"/>
      <c r="T200" s="7"/>
      <c r="U200" s="7"/>
    </row>
    <row r="201" spans="2:21">
      <c r="B201" s="15"/>
      <c r="C201" s="37">
        <v>8</v>
      </c>
      <c r="D201" s="71" t="s">
        <v>134</v>
      </c>
      <c r="E201" s="169" t="s">
        <v>135</v>
      </c>
      <c r="F201" s="170"/>
      <c r="G201" s="170"/>
      <c r="H201" s="171"/>
      <c r="I201" s="39">
        <v>3</v>
      </c>
      <c r="J201" s="39" t="s">
        <v>26</v>
      </c>
      <c r="K201" s="40" t="str">
        <f>VLOOKUP(D201,'1.Silahkan diisi'!$C$17:$F$83,4,FALSE)</f>
        <v>A</v>
      </c>
      <c r="L201" s="39">
        <f t="shared" si="13"/>
        <v>4</v>
      </c>
      <c r="M201" s="39">
        <v>1</v>
      </c>
      <c r="N201" s="39">
        <f t="shared" si="14"/>
        <v>12</v>
      </c>
      <c r="O201" s="27"/>
      <c r="P201" s="121"/>
      <c r="R201" s="7"/>
      <c r="S201" s="7"/>
      <c r="T201" s="7"/>
      <c r="U201" s="7"/>
    </row>
    <row r="202" spans="2:21">
      <c r="B202" s="15"/>
      <c r="C202" s="37">
        <v>9</v>
      </c>
      <c r="D202" s="71" t="s">
        <v>138</v>
      </c>
      <c r="E202" s="169" t="s">
        <v>139</v>
      </c>
      <c r="F202" s="170"/>
      <c r="G202" s="170"/>
      <c r="H202" s="171"/>
      <c r="I202" s="39">
        <v>3</v>
      </c>
      <c r="J202" s="39" t="s">
        <v>26</v>
      </c>
      <c r="K202" s="40" t="str">
        <f>VLOOKUP(D202,'1.Silahkan diisi'!$C$17:$F$83,4,FALSE)</f>
        <v>A</v>
      </c>
      <c r="L202" s="39">
        <f t="shared" si="13"/>
        <v>4</v>
      </c>
      <c r="M202" s="39">
        <v>1</v>
      </c>
      <c r="N202" s="39">
        <f t="shared" si="14"/>
        <v>12</v>
      </c>
      <c r="O202" s="27"/>
      <c r="P202" s="121"/>
      <c r="R202" s="7"/>
      <c r="S202" s="7"/>
      <c r="T202" s="7"/>
      <c r="U202" s="7"/>
    </row>
    <row r="203" spans="2:21">
      <c r="B203" s="15"/>
      <c r="C203" s="37">
        <v>10</v>
      </c>
      <c r="D203" s="71" t="s">
        <v>146</v>
      </c>
      <c r="E203" s="169" t="s">
        <v>147</v>
      </c>
      <c r="F203" s="170"/>
      <c r="G203" s="170"/>
      <c r="H203" s="171"/>
      <c r="I203" s="39">
        <v>3</v>
      </c>
      <c r="J203" s="39" t="s">
        <v>26</v>
      </c>
      <c r="K203" s="40" t="str">
        <f>VLOOKUP(D203,'1.Silahkan diisi'!$C$17:$F$83,4,FALSE)</f>
        <v>A</v>
      </c>
      <c r="L203" s="39">
        <f t="shared" si="13"/>
        <v>4</v>
      </c>
      <c r="M203" s="39">
        <v>1</v>
      </c>
      <c r="N203" s="39">
        <f t="shared" si="14"/>
        <v>12</v>
      </c>
      <c r="O203" s="27"/>
      <c r="P203" s="121"/>
      <c r="R203" s="7"/>
      <c r="S203" s="7"/>
      <c r="T203" s="7"/>
      <c r="U203" s="7"/>
    </row>
    <row r="204" spans="2:21">
      <c r="B204" s="15"/>
      <c r="C204" s="37">
        <v>11</v>
      </c>
      <c r="D204" s="71" t="s">
        <v>149</v>
      </c>
      <c r="E204" s="169" t="s">
        <v>150</v>
      </c>
      <c r="F204" s="170"/>
      <c r="G204" s="170"/>
      <c r="H204" s="171"/>
      <c r="I204" s="39">
        <v>2</v>
      </c>
      <c r="J204" s="39" t="s">
        <v>26</v>
      </c>
      <c r="K204" s="40" t="str">
        <f>VLOOKUP(D204,'1.Silahkan diisi'!$C$17:$F$83,4,FALSE)</f>
        <v>A</v>
      </c>
      <c r="L204" s="39">
        <f t="shared" si="13"/>
        <v>4</v>
      </c>
      <c r="M204" s="39">
        <v>1</v>
      </c>
      <c r="N204" s="39">
        <f t="shared" si="14"/>
        <v>8</v>
      </c>
      <c r="O204" s="27"/>
      <c r="P204" s="121"/>
      <c r="R204" s="7"/>
      <c r="S204" s="7"/>
      <c r="T204" s="7"/>
      <c r="U204" s="7"/>
    </row>
    <row r="205" spans="2:21">
      <c r="B205" s="15"/>
      <c r="C205" s="37">
        <v>12</v>
      </c>
      <c r="D205" s="71" t="s">
        <v>157</v>
      </c>
      <c r="E205" s="169" t="s">
        <v>12</v>
      </c>
      <c r="F205" s="170"/>
      <c r="G205" s="170"/>
      <c r="H205" s="171"/>
      <c r="I205" s="39">
        <v>4</v>
      </c>
      <c r="J205" s="39" t="s">
        <v>26</v>
      </c>
      <c r="K205" s="40" t="str">
        <f>VLOOKUP(D205,'1.Silahkan diisi'!$C$17:$F$83,4,FALSE)</f>
        <v>A</v>
      </c>
      <c r="L205" s="39">
        <f t="shared" si="13"/>
        <v>4</v>
      </c>
      <c r="M205" s="39">
        <v>1</v>
      </c>
      <c r="N205" s="39">
        <f t="shared" si="14"/>
        <v>16</v>
      </c>
      <c r="O205" s="27"/>
      <c r="P205" s="121"/>
      <c r="R205" s="7"/>
      <c r="S205" s="7"/>
      <c r="T205" s="7"/>
      <c r="U205" s="7"/>
    </row>
    <row r="206" spans="2:21" ht="16.5" customHeight="1">
      <c r="B206" s="15"/>
      <c r="C206" s="37">
        <v>13</v>
      </c>
      <c r="D206" s="37" t="str">
        <f>'1.Silahkan diisi'!C69</f>
        <v>xxx</v>
      </c>
      <c r="E206" s="172" t="str">
        <f>'1.Silahkan diisi'!D69</f>
        <v>Mata Kuliah Pilihan 1</v>
      </c>
      <c r="F206" s="173"/>
      <c r="G206" s="173"/>
      <c r="H206" s="174"/>
      <c r="I206" s="39">
        <f>'1.Silahkan diisi'!E69</f>
        <v>0</v>
      </c>
      <c r="J206" s="39" t="s">
        <v>26</v>
      </c>
      <c r="K206" s="40" t="str">
        <f>VLOOKUP(D206,'1.Silahkan diisi'!$C$17:$F$83,4,FALSE)</f>
        <v>T</v>
      </c>
      <c r="L206" s="39">
        <f t="shared" si="13"/>
        <v>0</v>
      </c>
      <c r="M206" s="39">
        <v>1</v>
      </c>
      <c r="N206" s="39">
        <f t="shared" si="14"/>
        <v>0</v>
      </c>
      <c r="O206" s="27"/>
      <c r="P206" s="121"/>
      <c r="R206" s="7"/>
      <c r="S206" s="7"/>
      <c r="T206" s="7"/>
      <c r="U206" s="7"/>
    </row>
    <row r="207" spans="2:21" ht="16.5" customHeight="1">
      <c r="B207" s="15"/>
      <c r="C207" s="37">
        <v>14</v>
      </c>
      <c r="D207" s="37" t="str">
        <f>'1.Silahkan diisi'!C70</f>
        <v>xxx</v>
      </c>
      <c r="E207" s="172" t="str">
        <f>'1.Silahkan diisi'!D70</f>
        <v>Mata Kuliah Pilihan 2</v>
      </c>
      <c r="F207" s="173"/>
      <c r="G207" s="173"/>
      <c r="H207" s="174"/>
      <c r="I207" s="39">
        <f>'1.Silahkan diisi'!E70</f>
        <v>0</v>
      </c>
      <c r="J207" s="39" t="s">
        <v>26</v>
      </c>
      <c r="K207" s="40" t="str">
        <f>VLOOKUP(D207,'1.Silahkan diisi'!$C$17:$F$83,4,FALSE)</f>
        <v>T</v>
      </c>
      <c r="L207" s="39">
        <f t="shared" si="13"/>
        <v>0</v>
      </c>
      <c r="M207" s="39">
        <v>1</v>
      </c>
      <c r="N207" s="39">
        <f t="shared" si="14"/>
        <v>0</v>
      </c>
      <c r="O207" s="27"/>
      <c r="P207" s="121"/>
      <c r="R207" s="7"/>
      <c r="S207" s="7"/>
      <c r="T207" s="7"/>
      <c r="U207" s="7"/>
    </row>
    <row r="208" spans="2:21" ht="16.5" customHeight="1">
      <c r="B208" s="15"/>
      <c r="C208" s="37">
        <v>15</v>
      </c>
      <c r="D208" s="37" t="str">
        <f>'1.Silahkan diisi'!C71</f>
        <v>xxx</v>
      </c>
      <c r="E208" s="172" t="str">
        <f>'1.Silahkan diisi'!D71</f>
        <v>Mata Kuliah Pilihan 3</v>
      </c>
      <c r="F208" s="173"/>
      <c r="G208" s="173"/>
      <c r="H208" s="174"/>
      <c r="I208" s="39">
        <f>'1.Silahkan diisi'!E71</f>
        <v>0</v>
      </c>
      <c r="J208" s="39" t="s">
        <v>26</v>
      </c>
      <c r="K208" s="40" t="str">
        <f>VLOOKUP(D208,'1.Silahkan diisi'!$C$17:$F$83,4,FALSE)</f>
        <v>T</v>
      </c>
      <c r="L208" s="39">
        <f t="shared" si="13"/>
        <v>0</v>
      </c>
      <c r="M208" s="39">
        <v>1</v>
      </c>
      <c r="N208" s="39">
        <f t="shared" si="14"/>
        <v>0</v>
      </c>
      <c r="O208" s="27"/>
      <c r="P208" s="121"/>
      <c r="R208" s="7"/>
      <c r="S208" s="7"/>
      <c r="T208" s="7"/>
      <c r="U208" s="7"/>
    </row>
    <row r="209" spans="2:21" ht="16.5" customHeight="1">
      <c r="B209" s="15"/>
      <c r="C209" s="37">
        <v>16</v>
      </c>
      <c r="D209" s="37" t="str">
        <f>'1.Silahkan diisi'!C72</f>
        <v>xxx</v>
      </c>
      <c r="E209" s="172" t="str">
        <f>'1.Silahkan diisi'!D72</f>
        <v>Mata Kuliah Pilihan 4</v>
      </c>
      <c r="F209" s="173"/>
      <c r="G209" s="173"/>
      <c r="H209" s="174"/>
      <c r="I209" s="39">
        <f>'1.Silahkan diisi'!E72</f>
        <v>0</v>
      </c>
      <c r="J209" s="39" t="s">
        <v>26</v>
      </c>
      <c r="K209" s="40" t="str">
        <f>VLOOKUP(D209,'1.Silahkan diisi'!$C$17:$F$83,4,FALSE)</f>
        <v>T</v>
      </c>
      <c r="L209" s="39">
        <f t="shared" si="13"/>
        <v>0</v>
      </c>
      <c r="M209" s="39">
        <v>1</v>
      </c>
      <c r="N209" s="39">
        <f t="shared" si="14"/>
        <v>0</v>
      </c>
      <c r="O209" s="27"/>
      <c r="P209" s="121"/>
      <c r="R209" s="7"/>
      <c r="S209" s="7"/>
      <c r="T209" s="7"/>
      <c r="U209" s="7"/>
    </row>
    <row r="210" spans="2:21" ht="16.5" customHeight="1">
      <c r="B210" s="15"/>
      <c r="C210" s="37">
        <v>17</v>
      </c>
      <c r="D210" s="37" t="str">
        <f>'1.Silahkan diisi'!C73</f>
        <v>xxx</v>
      </c>
      <c r="E210" s="172" t="str">
        <f>'1.Silahkan diisi'!D73</f>
        <v>Mata Kuliah Pilihan 5</v>
      </c>
      <c r="F210" s="173"/>
      <c r="G210" s="173"/>
      <c r="H210" s="174"/>
      <c r="I210" s="39">
        <f>'1.Silahkan diisi'!E73</f>
        <v>0</v>
      </c>
      <c r="J210" s="39" t="s">
        <v>26</v>
      </c>
      <c r="K210" s="40" t="str">
        <f>VLOOKUP(D210,'1.Silahkan diisi'!$C$17:$F$83,4,FALSE)</f>
        <v>T</v>
      </c>
      <c r="L210" s="39">
        <f t="shared" si="13"/>
        <v>0</v>
      </c>
      <c r="M210" s="39">
        <v>1</v>
      </c>
      <c r="N210" s="39">
        <f t="shared" si="14"/>
        <v>0</v>
      </c>
      <c r="O210" s="27"/>
      <c r="P210" s="121"/>
      <c r="R210" s="7"/>
      <c r="S210" s="7"/>
      <c r="T210" s="7"/>
      <c r="U210" s="7"/>
    </row>
    <row r="211" spans="2:21" ht="16.5" customHeight="1">
      <c r="B211" s="15"/>
      <c r="C211" s="37">
        <v>18</v>
      </c>
      <c r="D211" s="37" t="str">
        <f>'1.Silahkan diisi'!C74</f>
        <v>xxx</v>
      </c>
      <c r="E211" s="172" t="str">
        <f>'1.Silahkan diisi'!D74</f>
        <v>Mata Kuliah Pilihan 6</v>
      </c>
      <c r="F211" s="173"/>
      <c r="G211" s="173"/>
      <c r="H211" s="174"/>
      <c r="I211" s="39">
        <f>'1.Silahkan diisi'!E74</f>
        <v>0</v>
      </c>
      <c r="J211" s="39" t="s">
        <v>26</v>
      </c>
      <c r="K211" s="40" t="str">
        <f>VLOOKUP(D211,'1.Silahkan diisi'!$C$17:$F$83,4,FALSE)</f>
        <v>T</v>
      </c>
      <c r="L211" s="39">
        <f t="shared" si="13"/>
        <v>0</v>
      </c>
      <c r="M211" s="39">
        <v>1</v>
      </c>
      <c r="N211" s="39">
        <f t="shared" si="14"/>
        <v>0</v>
      </c>
      <c r="O211" s="27"/>
      <c r="P211" s="121"/>
      <c r="R211" s="7"/>
      <c r="S211" s="7"/>
      <c r="T211" s="7"/>
      <c r="U211" s="7"/>
    </row>
    <row r="212" spans="2:21" ht="16.5" customHeight="1">
      <c r="B212" s="15"/>
      <c r="C212" s="37">
        <v>19</v>
      </c>
      <c r="D212" s="37" t="str">
        <f>'1.Silahkan diisi'!C75</f>
        <v>xxx</v>
      </c>
      <c r="E212" s="172" t="str">
        <f>'1.Silahkan diisi'!D75</f>
        <v>Mata Kuliah Pilihan 7</v>
      </c>
      <c r="F212" s="173"/>
      <c r="G212" s="173"/>
      <c r="H212" s="174"/>
      <c r="I212" s="39">
        <f>'1.Silahkan diisi'!E75</f>
        <v>0</v>
      </c>
      <c r="J212" s="39" t="s">
        <v>26</v>
      </c>
      <c r="K212" s="40" t="str">
        <f>VLOOKUP(D212,'1.Silahkan diisi'!$C$17:$F$83,4,FALSE)</f>
        <v>T</v>
      </c>
      <c r="L212" s="39">
        <f t="shared" si="13"/>
        <v>0</v>
      </c>
      <c r="M212" s="39">
        <v>1</v>
      </c>
      <c r="N212" s="39">
        <f t="shared" si="14"/>
        <v>0</v>
      </c>
      <c r="O212" s="27"/>
      <c r="P212" s="121"/>
      <c r="R212" s="7"/>
      <c r="S212" s="7"/>
      <c r="T212" s="7"/>
      <c r="U212" s="7"/>
    </row>
    <row r="213" spans="2:21" ht="16.5" customHeight="1">
      <c r="B213" s="15"/>
      <c r="C213" s="37">
        <v>20</v>
      </c>
      <c r="D213" s="37" t="str">
        <f>'1.Silahkan diisi'!C76</f>
        <v>xxx</v>
      </c>
      <c r="E213" s="172" t="str">
        <f>'1.Silahkan diisi'!D76</f>
        <v>Mata Kuliah Pilihan 8</v>
      </c>
      <c r="F213" s="173"/>
      <c r="G213" s="173"/>
      <c r="H213" s="174"/>
      <c r="I213" s="39">
        <f>'1.Silahkan diisi'!E76</f>
        <v>0</v>
      </c>
      <c r="J213" s="39" t="s">
        <v>26</v>
      </c>
      <c r="K213" s="40" t="str">
        <f>VLOOKUP(D213,'1.Silahkan diisi'!$C$17:$F$83,4,FALSE)</f>
        <v>T</v>
      </c>
      <c r="L213" s="39">
        <f t="shared" si="13"/>
        <v>0</v>
      </c>
      <c r="M213" s="39">
        <v>1</v>
      </c>
      <c r="N213" s="39">
        <f t="shared" si="14"/>
        <v>0</v>
      </c>
      <c r="O213" s="27"/>
      <c r="P213" s="121"/>
      <c r="R213" s="7"/>
      <c r="S213" s="7"/>
      <c r="T213" s="7"/>
      <c r="U213" s="7"/>
    </row>
    <row r="214" spans="2:21" ht="16.5" customHeight="1">
      <c r="B214" s="15"/>
      <c r="C214" s="37">
        <v>21</v>
      </c>
      <c r="D214" s="37" t="str">
        <f>'1.Silahkan diisi'!C77</f>
        <v>xxx</v>
      </c>
      <c r="E214" s="172" t="str">
        <f>'1.Silahkan diisi'!D77</f>
        <v>Mata Kuliah Pilihan 9</v>
      </c>
      <c r="F214" s="173"/>
      <c r="G214" s="173"/>
      <c r="H214" s="174"/>
      <c r="I214" s="39">
        <f>'1.Silahkan diisi'!E77</f>
        <v>0</v>
      </c>
      <c r="J214" s="39" t="s">
        <v>26</v>
      </c>
      <c r="K214" s="40" t="str">
        <f>VLOOKUP(D214,'1.Silahkan diisi'!$C$17:$F$83,4,FALSE)</f>
        <v>T</v>
      </c>
      <c r="L214" s="39">
        <f t="shared" si="13"/>
        <v>0</v>
      </c>
      <c r="M214" s="39">
        <v>1</v>
      </c>
      <c r="N214" s="39">
        <f t="shared" si="14"/>
        <v>0</v>
      </c>
      <c r="O214" s="27"/>
      <c r="P214" s="121"/>
      <c r="R214" s="7"/>
      <c r="S214" s="7"/>
      <c r="T214" s="7"/>
      <c r="U214" s="7"/>
    </row>
    <row r="215" spans="2:21" ht="16.5" customHeight="1">
      <c r="B215" s="15"/>
      <c r="C215" s="37">
        <v>22</v>
      </c>
      <c r="D215" s="37" t="str">
        <f>'1.Silahkan diisi'!C78</f>
        <v>xxx</v>
      </c>
      <c r="E215" s="172" t="str">
        <f>'1.Silahkan diisi'!D78</f>
        <v>Mata Kuliah Pilihan 10</v>
      </c>
      <c r="F215" s="173"/>
      <c r="G215" s="173"/>
      <c r="H215" s="174"/>
      <c r="I215" s="39">
        <f>'1.Silahkan diisi'!E78</f>
        <v>0</v>
      </c>
      <c r="J215" s="39" t="s">
        <v>26</v>
      </c>
      <c r="K215" s="40" t="str">
        <f>VLOOKUP(D215,'1.Silahkan diisi'!$C$17:$F$83,4,FALSE)</f>
        <v>T</v>
      </c>
      <c r="L215" s="39">
        <f t="shared" si="13"/>
        <v>0</v>
      </c>
      <c r="M215" s="39">
        <v>1</v>
      </c>
      <c r="N215" s="39">
        <f t="shared" si="14"/>
        <v>0</v>
      </c>
      <c r="O215" s="27"/>
      <c r="P215" s="121"/>
      <c r="R215" s="7"/>
      <c r="S215" s="7"/>
      <c r="T215" s="7"/>
      <c r="U215" s="7"/>
    </row>
    <row r="216" spans="2:21" ht="16.5" customHeight="1">
      <c r="B216" s="15"/>
      <c r="C216" s="37">
        <v>23</v>
      </c>
      <c r="D216" s="37" t="str">
        <f>'1.Silahkan diisi'!C79</f>
        <v>xxx</v>
      </c>
      <c r="E216" s="172" t="str">
        <f>'1.Silahkan diisi'!D79</f>
        <v>Mata Kuliah Pilihan 11</v>
      </c>
      <c r="F216" s="173"/>
      <c r="G216" s="173"/>
      <c r="H216" s="174"/>
      <c r="I216" s="39">
        <f>'1.Silahkan diisi'!E79</f>
        <v>0</v>
      </c>
      <c r="J216" s="39" t="s">
        <v>26</v>
      </c>
      <c r="K216" s="40" t="str">
        <f>VLOOKUP(D216,'1.Silahkan diisi'!$C$17:$F$83,4,FALSE)</f>
        <v>T</v>
      </c>
      <c r="L216" s="39">
        <f t="shared" si="13"/>
        <v>0</v>
      </c>
      <c r="M216" s="39">
        <v>1</v>
      </c>
      <c r="N216" s="39">
        <f t="shared" si="14"/>
        <v>0</v>
      </c>
      <c r="O216" s="27"/>
      <c r="P216" s="121"/>
      <c r="R216" s="7"/>
      <c r="S216" s="7"/>
      <c r="T216" s="7"/>
      <c r="U216" s="7"/>
    </row>
    <row r="217" spans="2:21" ht="16.5" customHeight="1">
      <c r="B217" s="15"/>
      <c r="C217" s="37">
        <v>24</v>
      </c>
      <c r="D217" s="37" t="str">
        <f>'1.Silahkan diisi'!C80</f>
        <v>xxx</v>
      </c>
      <c r="E217" s="172" t="str">
        <f>'1.Silahkan diisi'!D80</f>
        <v>Mata Kuliah Pilihan 12</v>
      </c>
      <c r="F217" s="173"/>
      <c r="G217" s="173"/>
      <c r="H217" s="174"/>
      <c r="I217" s="39">
        <f>'1.Silahkan diisi'!E80</f>
        <v>0</v>
      </c>
      <c r="J217" s="39" t="s">
        <v>26</v>
      </c>
      <c r="K217" s="40" t="str">
        <f>VLOOKUP(D217,'1.Silahkan diisi'!$C$17:$F$83,4,FALSE)</f>
        <v>T</v>
      </c>
      <c r="L217" s="39">
        <f t="shared" si="13"/>
        <v>0</v>
      </c>
      <c r="M217" s="39">
        <v>1</v>
      </c>
      <c r="N217" s="39">
        <f t="shared" si="14"/>
        <v>0</v>
      </c>
      <c r="O217" s="27"/>
      <c r="P217" s="121"/>
      <c r="R217" s="7"/>
      <c r="S217" s="7"/>
      <c r="T217" s="7"/>
      <c r="U217" s="7"/>
    </row>
    <row r="218" spans="2:21" ht="16.5" customHeight="1">
      <c r="B218" s="15"/>
      <c r="C218" s="37">
        <v>25</v>
      </c>
      <c r="D218" s="37" t="str">
        <f>'1.Silahkan diisi'!C81</f>
        <v>xxx</v>
      </c>
      <c r="E218" s="172" t="str">
        <f>'1.Silahkan diisi'!D81</f>
        <v>Mata Kuliah Pilihan 13</v>
      </c>
      <c r="F218" s="173"/>
      <c r="G218" s="173"/>
      <c r="H218" s="174"/>
      <c r="I218" s="39">
        <f>'1.Silahkan diisi'!E81</f>
        <v>0</v>
      </c>
      <c r="J218" s="39" t="s">
        <v>26</v>
      </c>
      <c r="K218" s="40" t="str">
        <f>VLOOKUP(D218,'1.Silahkan diisi'!$C$17:$F$83,4,FALSE)</f>
        <v>T</v>
      </c>
      <c r="L218" s="39">
        <f t="shared" si="13"/>
        <v>0</v>
      </c>
      <c r="M218" s="39">
        <v>1</v>
      </c>
      <c r="N218" s="39">
        <f t="shared" si="14"/>
        <v>0</v>
      </c>
      <c r="O218" s="27"/>
      <c r="P218" s="121"/>
      <c r="R218" s="7"/>
      <c r="S218" s="7"/>
      <c r="T218" s="7"/>
      <c r="U218" s="7"/>
    </row>
    <row r="219" spans="2:21" ht="16.5" customHeight="1">
      <c r="B219" s="15"/>
      <c r="C219" s="37">
        <v>26</v>
      </c>
      <c r="D219" s="37" t="str">
        <f>'1.Silahkan diisi'!C82</f>
        <v>xxx</v>
      </c>
      <c r="E219" s="172" t="str">
        <f>'1.Silahkan diisi'!D82</f>
        <v>Mata Kuliah Pilihan 14</v>
      </c>
      <c r="F219" s="173"/>
      <c r="G219" s="173"/>
      <c r="H219" s="174"/>
      <c r="I219" s="39">
        <f>'1.Silahkan diisi'!E82</f>
        <v>0</v>
      </c>
      <c r="J219" s="39" t="s">
        <v>26</v>
      </c>
      <c r="K219" s="40" t="str">
        <f>VLOOKUP(D219,'1.Silahkan diisi'!$C$17:$F$83,4,FALSE)</f>
        <v>T</v>
      </c>
      <c r="L219" s="39">
        <f t="shared" si="13"/>
        <v>0</v>
      </c>
      <c r="M219" s="39">
        <v>1</v>
      </c>
      <c r="N219" s="39">
        <f t="shared" si="14"/>
        <v>0</v>
      </c>
      <c r="O219" s="27"/>
      <c r="P219" s="121"/>
      <c r="R219" s="7"/>
      <c r="S219" s="7"/>
      <c r="T219" s="7"/>
      <c r="U219" s="7"/>
    </row>
    <row r="220" spans="2:21" ht="16.5" customHeight="1">
      <c r="B220" s="15"/>
      <c r="C220" s="37">
        <v>27</v>
      </c>
      <c r="D220" s="37" t="str">
        <f>'1.Silahkan diisi'!C83</f>
        <v>xxx</v>
      </c>
      <c r="E220" s="172" t="str">
        <f>'1.Silahkan diisi'!D83</f>
        <v>Mata Kuliah Pilihan 15</v>
      </c>
      <c r="F220" s="173"/>
      <c r="G220" s="173"/>
      <c r="H220" s="174"/>
      <c r="I220" s="39">
        <f>'1.Silahkan diisi'!E83</f>
        <v>0</v>
      </c>
      <c r="J220" s="39" t="s">
        <v>26</v>
      </c>
      <c r="K220" s="40" t="str">
        <f>VLOOKUP(D220,'1.Silahkan diisi'!$C$17:$F$83,4,FALSE)</f>
        <v>T</v>
      </c>
      <c r="L220" s="39">
        <f t="shared" si="13"/>
        <v>0</v>
      </c>
      <c r="M220" s="39">
        <v>1</v>
      </c>
      <c r="N220" s="39">
        <f t="shared" si="14"/>
        <v>0</v>
      </c>
      <c r="O220" s="27"/>
      <c r="P220" s="121"/>
      <c r="R220" s="7"/>
      <c r="S220" s="7"/>
      <c r="T220" s="7"/>
      <c r="U220" s="7"/>
    </row>
    <row r="221" spans="2:21">
      <c r="B221" s="15"/>
      <c r="C221" s="19"/>
      <c r="D221" s="19"/>
      <c r="E221" s="19"/>
      <c r="F221" s="19"/>
      <c r="G221" s="19"/>
      <c r="H221" s="19"/>
      <c r="I221" s="81">
        <f>SUM(I194:I220)</f>
        <v>32</v>
      </c>
      <c r="J221" s="19"/>
      <c r="K221" s="19"/>
      <c r="L221" s="161" t="s">
        <v>31</v>
      </c>
      <c r="M221" s="162"/>
      <c r="N221" s="82">
        <f>SUM(N194:N220)</f>
        <v>128</v>
      </c>
      <c r="O221" s="27"/>
      <c r="P221" s="121"/>
      <c r="R221" s="7"/>
      <c r="S221" s="7"/>
      <c r="T221" s="7"/>
      <c r="U221" s="7"/>
    </row>
    <row r="222" spans="2:21">
      <c r="B222" s="15"/>
      <c r="C222" s="19"/>
      <c r="D222" s="19"/>
      <c r="E222" s="19"/>
      <c r="F222" s="19"/>
      <c r="G222" s="19"/>
      <c r="H222" s="19"/>
      <c r="I222" s="27"/>
      <c r="J222" s="19"/>
      <c r="K222" s="19"/>
      <c r="L222" s="156" t="s">
        <v>37</v>
      </c>
      <c r="M222" s="157"/>
      <c r="N222" s="43">
        <f>N221/I221</f>
        <v>4</v>
      </c>
      <c r="O222" s="117"/>
      <c r="P222" s="123"/>
    </row>
    <row r="223" spans="2:21">
      <c r="B223" s="15"/>
      <c r="C223" s="19"/>
      <c r="D223" s="19"/>
      <c r="E223" s="19"/>
      <c r="F223" s="19"/>
      <c r="G223" s="19"/>
      <c r="H223" s="19"/>
      <c r="I223" s="27"/>
      <c r="J223" s="19"/>
      <c r="K223" s="19"/>
      <c r="L223" s="156" t="s">
        <v>32</v>
      </c>
      <c r="M223" s="157"/>
      <c r="N223" s="44">
        <v>4</v>
      </c>
      <c r="O223" s="118"/>
      <c r="P223" s="123"/>
    </row>
    <row r="224" spans="2:21">
      <c r="B224" s="15"/>
      <c r="C224" s="19"/>
      <c r="D224" s="19"/>
      <c r="E224" s="155"/>
      <c r="F224" s="155"/>
      <c r="G224" s="155"/>
      <c r="H224" s="155"/>
      <c r="I224" s="19"/>
      <c r="J224" s="19"/>
      <c r="K224" s="19"/>
      <c r="L224" s="53" t="s">
        <v>33</v>
      </c>
      <c r="M224" s="54"/>
      <c r="N224" s="45">
        <f>N222/N223</f>
        <v>1</v>
      </c>
      <c r="O224" s="116"/>
      <c r="P224" s="125"/>
    </row>
    <row r="225" spans="2:16">
      <c r="B225" s="15"/>
      <c r="C225" s="19"/>
      <c r="D225" s="19"/>
      <c r="E225" s="19"/>
      <c r="F225" s="19"/>
      <c r="G225" s="19"/>
      <c r="H225" s="27"/>
      <c r="I225" s="19"/>
      <c r="J225" s="19"/>
      <c r="K225" s="19"/>
      <c r="L225" s="19"/>
      <c r="M225" s="19"/>
      <c r="N225" s="19"/>
      <c r="O225" s="19"/>
      <c r="P225" s="25"/>
    </row>
    <row r="226" spans="2:16">
      <c r="B226" s="14"/>
      <c r="C226" s="28" t="s">
        <v>41</v>
      </c>
      <c r="D226" s="28"/>
      <c r="E226" s="28"/>
      <c r="F226" s="28"/>
      <c r="G226" s="29"/>
      <c r="H226" s="30"/>
      <c r="I226" s="29"/>
      <c r="J226" s="29"/>
      <c r="K226" s="29"/>
      <c r="L226" s="29"/>
      <c r="M226" s="29"/>
      <c r="N226" s="29"/>
      <c r="O226" s="29"/>
      <c r="P226" s="49"/>
    </row>
    <row r="227" spans="2:16" ht="16.5" customHeight="1">
      <c r="B227" s="15"/>
      <c r="C227" s="147" t="s">
        <v>166</v>
      </c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60"/>
      <c r="P227" s="119"/>
    </row>
    <row r="228" spans="2:16">
      <c r="B228" s="15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60"/>
      <c r="P228" s="119"/>
    </row>
    <row r="229" spans="2:16">
      <c r="B229" s="15"/>
      <c r="C229" s="19"/>
      <c r="D229" s="19"/>
      <c r="E229" s="151"/>
      <c r="F229" s="151"/>
      <c r="G229" s="151"/>
      <c r="H229" s="151"/>
      <c r="I229" s="19"/>
      <c r="J229" s="19"/>
      <c r="K229" s="19"/>
      <c r="L229" s="19"/>
      <c r="M229" s="19"/>
      <c r="N229" s="19"/>
      <c r="O229" s="19"/>
      <c r="P229" s="25"/>
    </row>
    <row r="230" spans="2:16">
      <c r="B230" s="15"/>
      <c r="C230" s="31" t="s">
        <v>6</v>
      </c>
      <c r="D230" s="32" t="s">
        <v>7</v>
      </c>
      <c r="E230" s="33" t="s">
        <v>8</v>
      </c>
      <c r="F230" s="34"/>
      <c r="G230" s="34"/>
      <c r="H230" s="35"/>
      <c r="I230" s="36" t="s">
        <v>22</v>
      </c>
      <c r="J230" s="36" t="s">
        <v>23</v>
      </c>
      <c r="K230" s="36" t="s">
        <v>9</v>
      </c>
      <c r="L230" s="36" t="s">
        <v>16</v>
      </c>
      <c r="M230" s="36" t="s">
        <v>24</v>
      </c>
      <c r="N230" s="36" t="s">
        <v>25</v>
      </c>
      <c r="O230" s="111"/>
      <c r="P230" s="120"/>
    </row>
    <row r="231" spans="2:16">
      <c r="B231" s="15"/>
      <c r="C231" s="37">
        <v>1</v>
      </c>
      <c r="D231" s="71" t="s">
        <v>61</v>
      </c>
      <c r="E231" s="169" t="s">
        <v>62</v>
      </c>
      <c r="F231" s="170"/>
      <c r="G231" s="170"/>
      <c r="H231" s="171"/>
      <c r="I231" s="39">
        <v>2</v>
      </c>
      <c r="J231" s="39" t="s">
        <v>26</v>
      </c>
      <c r="K231" s="40" t="str">
        <f>VLOOKUP(D231,'1.Silahkan diisi'!$C$17:$F$83,4,FALSE)</f>
        <v>A</v>
      </c>
      <c r="L231" s="39">
        <f>VLOOKUP(K231,$S$5:$T$13,2,FALSE)</f>
        <v>4</v>
      </c>
      <c r="M231" s="39">
        <v>1</v>
      </c>
      <c r="N231" s="39">
        <f>L231*M231*I231</f>
        <v>8</v>
      </c>
      <c r="O231" s="27"/>
      <c r="P231" s="121"/>
    </row>
    <row r="232" spans="2:16">
      <c r="B232" s="15"/>
      <c r="C232" s="37">
        <v>2</v>
      </c>
      <c r="D232" s="71" t="s">
        <v>59</v>
      </c>
      <c r="E232" s="169" t="s">
        <v>60</v>
      </c>
      <c r="F232" s="170"/>
      <c r="G232" s="170"/>
      <c r="H232" s="171"/>
      <c r="I232" s="39">
        <v>2</v>
      </c>
      <c r="J232" s="39" t="s">
        <v>26</v>
      </c>
      <c r="K232" s="40" t="str">
        <f>VLOOKUP(D232,'1.Silahkan diisi'!$C$17:$F$83,4,FALSE)</f>
        <v>A</v>
      </c>
      <c r="L232" s="39">
        <f>VLOOKUP(K232,$S$5:$T$13,2,FALSE)</f>
        <v>4</v>
      </c>
      <c r="M232" s="39">
        <v>1</v>
      </c>
      <c r="N232" s="39">
        <f>L232*M232*I232</f>
        <v>8</v>
      </c>
      <c r="O232" s="27"/>
      <c r="P232" s="121"/>
    </row>
    <row r="233" spans="2:16">
      <c r="B233" s="15"/>
      <c r="C233" s="37">
        <v>3</v>
      </c>
      <c r="D233" s="71" t="s">
        <v>74</v>
      </c>
      <c r="E233" s="169" t="s">
        <v>75</v>
      </c>
      <c r="F233" s="170"/>
      <c r="G233" s="170"/>
      <c r="H233" s="171"/>
      <c r="I233" s="39">
        <v>2</v>
      </c>
      <c r="J233" s="39" t="s">
        <v>26</v>
      </c>
      <c r="K233" s="40" t="str">
        <f>VLOOKUP(D233,'1.Silahkan diisi'!$C$17:$F$83,4,FALSE)</f>
        <v>A</v>
      </c>
      <c r="L233" s="39">
        <f>VLOOKUP(K233,$S$5:$T$13,2,FALSE)</f>
        <v>4</v>
      </c>
      <c r="M233" s="39">
        <v>1</v>
      </c>
      <c r="N233" s="39">
        <f>L233*M233*I233</f>
        <v>8</v>
      </c>
      <c r="O233" s="27"/>
      <c r="P233" s="121"/>
    </row>
    <row r="234" spans="2:16">
      <c r="B234" s="15"/>
      <c r="C234" s="37">
        <v>4</v>
      </c>
      <c r="D234" s="71" t="s">
        <v>82</v>
      </c>
      <c r="E234" s="169" t="s">
        <v>83</v>
      </c>
      <c r="F234" s="170"/>
      <c r="G234" s="170"/>
      <c r="H234" s="171"/>
      <c r="I234" s="39">
        <v>2</v>
      </c>
      <c r="J234" s="39" t="s">
        <v>26</v>
      </c>
      <c r="K234" s="40" t="str">
        <f>VLOOKUP(D234,'1.Silahkan diisi'!$C$17:$F$83,4,FALSE)</f>
        <v>A</v>
      </c>
      <c r="L234" s="39">
        <f>VLOOKUP(K234,$S$5:$T$13,2,FALSE)</f>
        <v>4</v>
      </c>
      <c r="M234" s="39">
        <v>1</v>
      </c>
      <c r="N234" s="39">
        <f>L234*M234*I234</f>
        <v>8</v>
      </c>
      <c r="O234" s="27"/>
      <c r="P234" s="121"/>
    </row>
    <row r="235" spans="2:16">
      <c r="B235" s="15"/>
      <c r="C235" s="37">
        <v>5</v>
      </c>
      <c r="D235" s="71" t="s">
        <v>92</v>
      </c>
      <c r="E235" s="163" t="s">
        <v>93</v>
      </c>
      <c r="F235" s="163"/>
      <c r="G235" s="163"/>
      <c r="H235" s="163"/>
      <c r="I235" s="39">
        <v>3</v>
      </c>
      <c r="J235" s="39" t="s">
        <v>26</v>
      </c>
      <c r="K235" s="40" t="str">
        <f>VLOOKUP(D235,'1.Silahkan diisi'!$C$17:$F$83,4,FALSE)</f>
        <v>A</v>
      </c>
      <c r="L235" s="39">
        <f t="shared" ref="L235:L255" si="15">VLOOKUP(K235,$S$5:$T$13,2,FALSE)</f>
        <v>4</v>
      </c>
      <c r="M235" s="39">
        <v>1</v>
      </c>
      <c r="N235" s="39">
        <f t="shared" ref="N235:N255" si="16">L235*M235*I235</f>
        <v>12</v>
      </c>
      <c r="O235" s="27"/>
      <c r="P235" s="121"/>
    </row>
    <row r="236" spans="2:16">
      <c r="B236" s="15"/>
      <c r="C236" s="37">
        <v>6</v>
      </c>
      <c r="D236" s="71" t="s">
        <v>124</v>
      </c>
      <c r="E236" s="163" t="s">
        <v>125</v>
      </c>
      <c r="F236" s="163"/>
      <c r="G236" s="163"/>
      <c r="H236" s="163"/>
      <c r="I236" s="39">
        <v>2</v>
      </c>
      <c r="J236" s="39" t="s">
        <v>26</v>
      </c>
      <c r="K236" s="40" t="str">
        <f>VLOOKUP(D236,'1.Silahkan diisi'!$C$17:$F$83,4,FALSE)</f>
        <v>A</v>
      </c>
      <c r="L236" s="39">
        <f t="shared" si="15"/>
        <v>4</v>
      </c>
      <c r="M236" s="39">
        <v>1</v>
      </c>
      <c r="N236" s="39">
        <f t="shared" si="16"/>
        <v>8</v>
      </c>
      <c r="O236" s="27"/>
      <c r="P236" s="121"/>
    </row>
    <row r="237" spans="2:16">
      <c r="B237" s="15"/>
      <c r="C237" s="37">
        <v>7</v>
      </c>
      <c r="D237" s="71" t="s">
        <v>149</v>
      </c>
      <c r="E237" s="163" t="s">
        <v>150</v>
      </c>
      <c r="F237" s="163"/>
      <c r="G237" s="163"/>
      <c r="H237" s="163"/>
      <c r="I237" s="39">
        <v>2</v>
      </c>
      <c r="J237" s="39" t="s">
        <v>26</v>
      </c>
      <c r="K237" s="40" t="str">
        <f>VLOOKUP(D237,'1.Silahkan diisi'!$C$17:$F$83,4,FALSE)</f>
        <v>A</v>
      </c>
      <c r="L237" s="39">
        <f t="shared" si="15"/>
        <v>4</v>
      </c>
      <c r="M237" s="39">
        <v>1</v>
      </c>
      <c r="N237" s="39">
        <f t="shared" si="16"/>
        <v>8</v>
      </c>
      <c r="O237" s="27"/>
      <c r="P237" s="121"/>
    </row>
    <row r="238" spans="2:16">
      <c r="B238" s="15"/>
      <c r="C238" s="37">
        <v>8</v>
      </c>
      <c r="D238" s="71" t="s">
        <v>157</v>
      </c>
      <c r="E238" s="163" t="s">
        <v>12</v>
      </c>
      <c r="F238" s="163"/>
      <c r="G238" s="163"/>
      <c r="H238" s="163"/>
      <c r="I238" s="39">
        <v>4</v>
      </c>
      <c r="J238" s="39" t="s">
        <v>26</v>
      </c>
      <c r="K238" s="40" t="str">
        <f>VLOOKUP(D238,'1.Silahkan diisi'!$C$17:$F$83,4,FALSE)</f>
        <v>A</v>
      </c>
      <c r="L238" s="39">
        <f t="shared" si="15"/>
        <v>4</v>
      </c>
      <c r="M238" s="39">
        <v>1</v>
      </c>
      <c r="N238" s="39">
        <f t="shared" si="16"/>
        <v>16</v>
      </c>
      <c r="O238" s="27"/>
      <c r="P238" s="121"/>
    </row>
    <row r="239" spans="2:16">
      <c r="B239" s="15"/>
      <c r="C239" s="37">
        <v>9</v>
      </c>
      <c r="D239" s="71" t="s">
        <v>153</v>
      </c>
      <c r="E239" s="163" t="s">
        <v>154</v>
      </c>
      <c r="F239" s="163"/>
      <c r="G239" s="163"/>
      <c r="H239" s="163"/>
      <c r="I239" s="39">
        <v>2</v>
      </c>
      <c r="J239" s="39" t="s">
        <v>26</v>
      </c>
      <c r="K239" s="40" t="str">
        <f>VLOOKUP(D239,'1.Silahkan diisi'!$C$17:$F$83,4,FALSE)</f>
        <v>A</v>
      </c>
      <c r="L239" s="39">
        <f t="shared" si="15"/>
        <v>4</v>
      </c>
      <c r="M239" s="39">
        <v>1</v>
      </c>
      <c r="N239" s="39">
        <f t="shared" si="16"/>
        <v>8</v>
      </c>
      <c r="O239" s="27"/>
      <c r="P239" s="121"/>
    </row>
    <row r="240" spans="2:16">
      <c r="B240" s="15"/>
      <c r="C240" s="37">
        <v>10</v>
      </c>
      <c r="D240" s="71" t="s">
        <v>155</v>
      </c>
      <c r="E240" s="163" t="s">
        <v>156</v>
      </c>
      <c r="F240" s="163"/>
      <c r="G240" s="163"/>
      <c r="H240" s="163"/>
      <c r="I240" s="39">
        <v>2</v>
      </c>
      <c r="J240" s="39" t="s">
        <v>26</v>
      </c>
      <c r="K240" s="40" t="str">
        <f>VLOOKUP(D240,'1.Silahkan diisi'!$C$17:$F$83,4,FALSE)</f>
        <v>A</v>
      </c>
      <c r="L240" s="39">
        <f t="shared" si="15"/>
        <v>4</v>
      </c>
      <c r="M240" s="39">
        <v>1</v>
      </c>
      <c r="N240" s="39">
        <f t="shared" si="16"/>
        <v>8</v>
      </c>
      <c r="O240" s="27"/>
      <c r="P240" s="121"/>
    </row>
    <row r="241" spans="2:16" ht="16.5" customHeight="1">
      <c r="B241" s="15"/>
      <c r="C241" s="37">
        <v>11</v>
      </c>
      <c r="D241" s="71" t="str">
        <f>'1.Silahkan diisi'!C69</f>
        <v>xxx</v>
      </c>
      <c r="E241" s="169" t="str">
        <f>'1.Silahkan diisi'!D69</f>
        <v>Mata Kuliah Pilihan 1</v>
      </c>
      <c r="F241" s="170"/>
      <c r="G241" s="170"/>
      <c r="H241" s="171"/>
      <c r="I241" s="39">
        <f>'1.Silahkan diisi'!E69</f>
        <v>0</v>
      </c>
      <c r="J241" s="39" t="s">
        <v>26</v>
      </c>
      <c r="K241" s="40" t="str">
        <f>VLOOKUP(D241,'1.Silahkan diisi'!$C$17:$F$83,4,FALSE)</f>
        <v>T</v>
      </c>
      <c r="L241" s="39">
        <f t="shared" si="15"/>
        <v>0</v>
      </c>
      <c r="M241" s="39">
        <v>1</v>
      </c>
      <c r="N241" s="39">
        <f t="shared" si="16"/>
        <v>0</v>
      </c>
      <c r="O241" s="27"/>
      <c r="P241" s="121"/>
    </row>
    <row r="242" spans="2:16" ht="16.5" customHeight="1">
      <c r="B242" s="15"/>
      <c r="C242" s="37">
        <v>12</v>
      </c>
      <c r="D242" s="71" t="str">
        <f>'1.Silahkan diisi'!C70</f>
        <v>xxx</v>
      </c>
      <c r="E242" s="169" t="str">
        <f>'1.Silahkan diisi'!D70</f>
        <v>Mata Kuliah Pilihan 2</v>
      </c>
      <c r="F242" s="170"/>
      <c r="G242" s="170"/>
      <c r="H242" s="171"/>
      <c r="I242" s="39">
        <f>'1.Silahkan diisi'!E70</f>
        <v>0</v>
      </c>
      <c r="J242" s="39" t="s">
        <v>26</v>
      </c>
      <c r="K242" s="40" t="str">
        <f>VLOOKUP(D242,'1.Silahkan diisi'!$C$17:$F$83,4,FALSE)</f>
        <v>T</v>
      </c>
      <c r="L242" s="39">
        <f t="shared" si="15"/>
        <v>0</v>
      </c>
      <c r="M242" s="39">
        <v>1</v>
      </c>
      <c r="N242" s="39">
        <f t="shared" si="16"/>
        <v>0</v>
      </c>
      <c r="O242" s="27"/>
      <c r="P242" s="121"/>
    </row>
    <row r="243" spans="2:16" ht="16.5" customHeight="1">
      <c r="B243" s="15"/>
      <c r="C243" s="37">
        <v>13</v>
      </c>
      <c r="D243" s="71" t="str">
        <f>'1.Silahkan diisi'!C71</f>
        <v>xxx</v>
      </c>
      <c r="E243" s="169" t="str">
        <f>'1.Silahkan diisi'!D71</f>
        <v>Mata Kuliah Pilihan 3</v>
      </c>
      <c r="F243" s="170"/>
      <c r="G243" s="170"/>
      <c r="H243" s="171"/>
      <c r="I243" s="39">
        <f>'1.Silahkan diisi'!E71</f>
        <v>0</v>
      </c>
      <c r="J243" s="39" t="s">
        <v>26</v>
      </c>
      <c r="K243" s="40" t="str">
        <f>VLOOKUP(D243,'1.Silahkan diisi'!$C$17:$F$83,4,FALSE)</f>
        <v>T</v>
      </c>
      <c r="L243" s="39">
        <f t="shared" si="15"/>
        <v>0</v>
      </c>
      <c r="M243" s="39">
        <v>1</v>
      </c>
      <c r="N243" s="39">
        <f t="shared" si="16"/>
        <v>0</v>
      </c>
      <c r="O243" s="27"/>
      <c r="P243" s="121"/>
    </row>
    <row r="244" spans="2:16" ht="16.5" customHeight="1">
      <c r="B244" s="15"/>
      <c r="C244" s="37">
        <v>14</v>
      </c>
      <c r="D244" s="71" t="str">
        <f>'1.Silahkan diisi'!C72</f>
        <v>xxx</v>
      </c>
      <c r="E244" s="169" t="str">
        <f>'1.Silahkan diisi'!D72</f>
        <v>Mata Kuliah Pilihan 4</v>
      </c>
      <c r="F244" s="170"/>
      <c r="G244" s="170"/>
      <c r="H244" s="171"/>
      <c r="I244" s="39">
        <f>'1.Silahkan diisi'!E72</f>
        <v>0</v>
      </c>
      <c r="J244" s="39" t="s">
        <v>26</v>
      </c>
      <c r="K244" s="40" t="str">
        <f>VLOOKUP(D244,'1.Silahkan diisi'!$C$17:$F$83,4,FALSE)</f>
        <v>T</v>
      </c>
      <c r="L244" s="39">
        <f t="shared" si="15"/>
        <v>0</v>
      </c>
      <c r="M244" s="39">
        <v>1</v>
      </c>
      <c r="N244" s="39">
        <f t="shared" si="16"/>
        <v>0</v>
      </c>
      <c r="O244" s="27"/>
      <c r="P244" s="121"/>
    </row>
    <row r="245" spans="2:16" ht="16.5" customHeight="1">
      <c r="B245" s="15"/>
      <c r="C245" s="37">
        <v>15</v>
      </c>
      <c r="D245" s="71" t="str">
        <f>'1.Silahkan diisi'!C73</f>
        <v>xxx</v>
      </c>
      <c r="E245" s="169" t="str">
        <f>'1.Silahkan diisi'!D73</f>
        <v>Mata Kuliah Pilihan 5</v>
      </c>
      <c r="F245" s="170"/>
      <c r="G245" s="170"/>
      <c r="H245" s="171"/>
      <c r="I245" s="39">
        <f>'1.Silahkan diisi'!E73</f>
        <v>0</v>
      </c>
      <c r="J245" s="39" t="s">
        <v>26</v>
      </c>
      <c r="K245" s="40" t="str">
        <f>VLOOKUP(D245,'1.Silahkan diisi'!$C$17:$F$83,4,FALSE)</f>
        <v>T</v>
      </c>
      <c r="L245" s="39">
        <f t="shared" si="15"/>
        <v>0</v>
      </c>
      <c r="M245" s="39">
        <v>1</v>
      </c>
      <c r="N245" s="39">
        <f t="shared" si="16"/>
        <v>0</v>
      </c>
      <c r="O245" s="27"/>
      <c r="P245" s="121"/>
    </row>
    <row r="246" spans="2:16" ht="16.5" customHeight="1">
      <c r="B246" s="15"/>
      <c r="C246" s="37">
        <v>16</v>
      </c>
      <c r="D246" s="71" t="str">
        <f>'1.Silahkan diisi'!C74</f>
        <v>xxx</v>
      </c>
      <c r="E246" s="169" t="str">
        <f>'1.Silahkan diisi'!D74</f>
        <v>Mata Kuliah Pilihan 6</v>
      </c>
      <c r="F246" s="170"/>
      <c r="G246" s="170"/>
      <c r="H246" s="171"/>
      <c r="I246" s="39">
        <f>'1.Silahkan diisi'!E74</f>
        <v>0</v>
      </c>
      <c r="J246" s="39" t="s">
        <v>26</v>
      </c>
      <c r="K246" s="40" t="str">
        <f>VLOOKUP(D246,'1.Silahkan diisi'!$C$17:$F$83,4,FALSE)</f>
        <v>T</v>
      </c>
      <c r="L246" s="39">
        <f t="shared" si="15"/>
        <v>0</v>
      </c>
      <c r="M246" s="39">
        <v>1</v>
      </c>
      <c r="N246" s="39">
        <f t="shared" si="16"/>
        <v>0</v>
      </c>
      <c r="O246" s="27"/>
      <c r="P246" s="121"/>
    </row>
    <row r="247" spans="2:16" ht="16.5" customHeight="1">
      <c r="B247" s="15"/>
      <c r="C247" s="37">
        <v>17</v>
      </c>
      <c r="D247" s="71" t="str">
        <f>'1.Silahkan diisi'!C75</f>
        <v>xxx</v>
      </c>
      <c r="E247" s="169" t="str">
        <f>'1.Silahkan diisi'!D75</f>
        <v>Mata Kuliah Pilihan 7</v>
      </c>
      <c r="F247" s="170"/>
      <c r="G247" s="170"/>
      <c r="H247" s="171"/>
      <c r="I247" s="39">
        <f>'1.Silahkan diisi'!E75</f>
        <v>0</v>
      </c>
      <c r="J247" s="39" t="s">
        <v>26</v>
      </c>
      <c r="K247" s="40" t="str">
        <f>VLOOKUP(D247,'1.Silahkan diisi'!$C$17:$F$83,4,FALSE)</f>
        <v>T</v>
      </c>
      <c r="L247" s="39">
        <f t="shared" si="15"/>
        <v>0</v>
      </c>
      <c r="M247" s="39">
        <v>1</v>
      </c>
      <c r="N247" s="39">
        <f t="shared" si="16"/>
        <v>0</v>
      </c>
      <c r="O247" s="27"/>
      <c r="P247" s="121"/>
    </row>
    <row r="248" spans="2:16" ht="16.5" customHeight="1">
      <c r="B248" s="15"/>
      <c r="C248" s="37">
        <v>18</v>
      </c>
      <c r="D248" s="71" t="str">
        <f>'1.Silahkan diisi'!C76</f>
        <v>xxx</v>
      </c>
      <c r="E248" s="169" t="str">
        <f>'1.Silahkan diisi'!D76</f>
        <v>Mata Kuliah Pilihan 8</v>
      </c>
      <c r="F248" s="170"/>
      <c r="G248" s="170"/>
      <c r="H248" s="171"/>
      <c r="I248" s="39">
        <f>'1.Silahkan diisi'!E76</f>
        <v>0</v>
      </c>
      <c r="J248" s="39" t="s">
        <v>26</v>
      </c>
      <c r="K248" s="40" t="str">
        <f>VLOOKUP(D248,'1.Silahkan diisi'!$C$17:$F$83,4,FALSE)</f>
        <v>T</v>
      </c>
      <c r="L248" s="39">
        <f t="shared" si="15"/>
        <v>0</v>
      </c>
      <c r="M248" s="39">
        <v>1</v>
      </c>
      <c r="N248" s="39">
        <f t="shared" si="16"/>
        <v>0</v>
      </c>
      <c r="O248" s="27"/>
      <c r="P248" s="121"/>
    </row>
    <row r="249" spans="2:16" ht="16.5" customHeight="1">
      <c r="B249" s="15"/>
      <c r="C249" s="37">
        <v>19</v>
      </c>
      <c r="D249" s="71" t="str">
        <f>'1.Silahkan diisi'!C77</f>
        <v>xxx</v>
      </c>
      <c r="E249" s="169" t="str">
        <f>'1.Silahkan diisi'!D77</f>
        <v>Mata Kuliah Pilihan 9</v>
      </c>
      <c r="F249" s="170"/>
      <c r="G249" s="170"/>
      <c r="H249" s="171"/>
      <c r="I249" s="39">
        <f>'1.Silahkan diisi'!E77</f>
        <v>0</v>
      </c>
      <c r="J249" s="39" t="s">
        <v>26</v>
      </c>
      <c r="K249" s="40" t="str">
        <f>VLOOKUP(D249,'1.Silahkan diisi'!$C$17:$F$83,4,FALSE)</f>
        <v>T</v>
      </c>
      <c r="L249" s="39">
        <f t="shared" si="15"/>
        <v>0</v>
      </c>
      <c r="M249" s="39">
        <v>1</v>
      </c>
      <c r="N249" s="39">
        <f t="shared" si="16"/>
        <v>0</v>
      </c>
      <c r="O249" s="27"/>
      <c r="P249" s="121"/>
    </row>
    <row r="250" spans="2:16" ht="16.5" customHeight="1">
      <c r="B250" s="15"/>
      <c r="C250" s="37">
        <v>20</v>
      </c>
      <c r="D250" s="71" t="str">
        <f>'1.Silahkan diisi'!C78</f>
        <v>xxx</v>
      </c>
      <c r="E250" s="169" t="str">
        <f>'1.Silahkan diisi'!D78</f>
        <v>Mata Kuliah Pilihan 10</v>
      </c>
      <c r="F250" s="170"/>
      <c r="G250" s="170"/>
      <c r="H250" s="171"/>
      <c r="I250" s="39">
        <f>'1.Silahkan diisi'!E78</f>
        <v>0</v>
      </c>
      <c r="J250" s="39" t="s">
        <v>26</v>
      </c>
      <c r="K250" s="40" t="str">
        <f>VLOOKUP(D250,'1.Silahkan diisi'!$C$17:$F$83,4,FALSE)</f>
        <v>T</v>
      </c>
      <c r="L250" s="39">
        <f t="shared" si="15"/>
        <v>0</v>
      </c>
      <c r="M250" s="39">
        <v>1</v>
      </c>
      <c r="N250" s="39">
        <f t="shared" si="16"/>
        <v>0</v>
      </c>
      <c r="O250" s="27"/>
      <c r="P250" s="121"/>
    </row>
    <row r="251" spans="2:16" ht="16.5" customHeight="1">
      <c r="B251" s="15"/>
      <c r="C251" s="37">
        <v>21</v>
      </c>
      <c r="D251" s="71" t="str">
        <f>'1.Silahkan diisi'!C79</f>
        <v>xxx</v>
      </c>
      <c r="E251" s="169" t="str">
        <f>'1.Silahkan diisi'!D79</f>
        <v>Mata Kuliah Pilihan 11</v>
      </c>
      <c r="F251" s="170"/>
      <c r="G251" s="170"/>
      <c r="H251" s="171"/>
      <c r="I251" s="39">
        <f>'1.Silahkan diisi'!E79</f>
        <v>0</v>
      </c>
      <c r="J251" s="39" t="s">
        <v>26</v>
      </c>
      <c r="K251" s="40" t="str">
        <f>VLOOKUP(D251,'1.Silahkan diisi'!$C$17:$F$83,4,FALSE)</f>
        <v>T</v>
      </c>
      <c r="L251" s="39">
        <f t="shared" si="15"/>
        <v>0</v>
      </c>
      <c r="M251" s="39">
        <v>1</v>
      </c>
      <c r="N251" s="39">
        <f t="shared" si="16"/>
        <v>0</v>
      </c>
      <c r="O251" s="27"/>
      <c r="P251" s="121"/>
    </row>
    <row r="252" spans="2:16" ht="16.5" customHeight="1">
      <c r="B252" s="15"/>
      <c r="C252" s="37">
        <v>22</v>
      </c>
      <c r="D252" s="71" t="str">
        <f>'1.Silahkan diisi'!C80</f>
        <v>xxx</v>
      </c>
      <c r="E252" s="169" t="str">
        <f>'1.Silahkan diisi'!D80</f>
        <v>Mata Kuliah Pilihan 12</v>
      </c>
      <c r="F252" s="170"/>
      <c r="G252" s="170"/>
      <c r="H252" s="171"/>
      <c r="I252" s="39">
        <f>'1.Silahkan diisi'!E80</f>
        <v>0</v>
      </c>
      <c r="J252" s="39" t="s">
        <v>26</v>
      </c>
      <c r="K252" s="40" t="str">
        <f>VLOOKUP(D252,'1.Silahkan diisi'!$C$17:$F$83,4,FALSE)</f>
        <v>T</v>
      </c>
      <c r="L252" s="39">
        <f t="shared" si="15"/>
        <v>0</v>
      </c>
      <c r="M252" s="39">
        <v>1</v>
      </c>
      <c r="N252" s="39">
        <f t="shared" si="16"/>
        <v>0</v>
      </c>
      <c r="O252" s="27"/>
      <c r="P252" s="121"/>
    </row>
    <row r="253" spans="2:16" ht="16.5" customHeight="1">
      <c r="B253" s="15"/>
      <c r="C253" s="37">
        <v>23</v>
      </c>
      <c r="D253" s="71" t="str">
        <f>'1.Silahkan diisi'!C81</f>
        <v>xxx</v>
      </c>
      <c r="E253" s="169" t="str">
        <f>'1.Silahkan diisi'!D81</f>
        <v>Mata Kuliah Pilihan 13</v>
      </c>
      <c r="F253" s="170"/>
      <c r="G253" s="170"/>
      <c r="H253" s="171"/>
      <c r="I253" s="39">
        <f>'1.Silahkan diisi'!E81</f>
        <v>0</v>
      </c>
      <c r="J253" s="39" t="s">
        <v>26</v>
      </c>
      <c r="K253" s="40" t="str">
        <f>VLOOKUP(D253,'1.Silahkan diisi'!$C$17:$F$83,4,FALSE)</f>
        <v>T</v>
      </c>
      <c r="L253" s="39">
        <f t="shared" si="15"/>
        <v>0</v>
      </c>
      <c r="M253" s="39">
        <v>1</v>
      </c>
      <c r="N253" s="39">
        <f t="shared" si="16"/>
        <v>0</v>
      </c>
      <c r="O253" s="27"/>
      <c r="P253" s="121"/>
    </row>
    <row r="254" spans="2:16" ht="16.5" customHeight="1">
      <c r="B254" s="15"/>
      <c r="C254" s="37">
        <v>24</v>
      </c>
      <c r="D254" s="71" t="str">
        <f>'1.Silahkan diisi'!C82</f>
        <v>xxx</v>
      </c>
      <c r="E254" s="169" t="str">
        <f>'1.Silahkan diisi'!D82</f>
        <v>Mata Kuliah Pilihan 14</v>
      </c>
      <c r="F254" s="170"/>
      <c r="G254" s="170"/>
      <c r="H254" s="171"/>
      <c r="I254" s="39">
        <f>'1.Silahkan diisi'!E82</f>
        <v>0</v>
      </c>
      <c r="J254" s="39" t="s">
        <v>26</v>
      </c>
      <c r="K254" s="40" t="str">
        <f>VLOOKUP(D254,'1.Silahkan diisi'!$C$17:$F$83,4,FALSE)</f>
        <v>T</v>
      </c>
      <c r="L254" s="39">
        <f t="shared" si="15"/>
        <v>0</v>
      </c>
      <c r="M254" s="39">
        <v>1</v>
      </c>
      <c r="N254" s="39">
        <f t="shared" si="16"/>
        <v>0</v>
      </c>
      <c r="O254" s="27"/>
      <c r="P254" s="121"/>
    </row>
    <row r="255" spans="2:16" ht="16.5" customHeight="1">
      <c r="B255" s="15"/>
      <c r="C255" s="37">
        <v>25</v>
      </c>
      <c r="D255" s="71" t="str">
        <f>'1.Silahkan diisi'!C83</f>
        <v>xxx</v>
      </c>
      <c r="E255" s="169" t="str">
        <f>'1.Silahkan diisi'!D83</f>
        <v>Mata Kuliah Pilihan 15</v>
      </c>
      <c r="F255" s="170"/>
      <c r="G255" s="170"/>
      <c r="H255" s="171"/>
      <c r="I255" s="39">
        <f>'1.Silahkan diisi'!E83</f>
        <v>0</v>
      </c>
      <c r="J255" s="39" t="s">
        <v>26</v>
      </c>
      <c r="K255" s="40" t="str">
        <f>VLOOKUP(D255,'1.Silahkan diisi'!$C$17:$F$83,4,FALSE)</f>
        <v>T</v>
      </c>
      <c r="L255" s="39">
        <f t="shared" si="15"/>
        <v>0</v>
      </c>
      <c r="M255" s="39">
        <v>1</v>
      </c>
      <c r="N255" s="39">
        <f t="shared" si="16"/>
        <v>0</v>
      </c>
      <c r="O255" s="27"/>
      <c r="P255" s="121"/>
    </row>
    <row r="256" spans="2:16">
      <c r="B256" s="15"/>
      <c r="C256" s="19"/>
      <c r="D256" s="19"/>
      <c r="E256" s="19"/>
      <c r="F256" s="19"/>
      <c r="G256" s="19"/>
      <c r="H256" s="19"/>
      <c r="I256" s="81">
        <f>SUM(I231:I255)</f>
        <v>23</v>
      </c>
      <c r="J256" s="19"/>
      <c r="K256" s="19"/>
      <c r="L256" s="161" t="s">
        <v>31</v>
      </c>
      <c r="M256" s="162"/>
      <c r="N256" s="86">
        <f>SUM(N230:N255)</f>
        <v>92</v>
      </c>
      <c r="O256" s="114"/>
      <c r="P256" s="121"/>
    </row>
    <row r="257" spans="2:22" ht="16.5" customHeight="1">
      <c r="B257" s="15"/>
      <c r="C257" s="19"/>
      <c r="D257" s="19"/>
      <c r="E257" s="19"/>
      <c r="F257" s="19"/>
      <c r="G257" s="19"/>
      <c r="H257" s="19"/>
      <c r="I257" s="27"/>
      <c r="J257" s="19"/>
      <c r="K257" s="19"/>
      <c r="L257" s="167" t="s">
        <v>37</v>
      </c>
      <c r="M257" s="168"/>
      <c r="N257" s="51">
        <f>N256/I256</f>
        <v>4</v>
      </c>
      <c r="O257" s="115"/>
      <c r="P257" s="122"/>
    </row>
    <row r="258" spans="2:22">
      <c r="B258" s="15"/>
      <c r="C258" s="19"/>
      <c r="D258" s="19"/>
      <c r="E258" s="19"/>
      <c r="F258" s="19"/>
      <c r="G258" s="19"/>
      <c r="H258" s="19"/>
      <c r="I258" s="27"/>
      <c r="J258" s="19"/>
      <c r="K258" s="19"/>
      <c r="L258" s="156" t="s">
        <v>32</v>
      </c>
      <c r="M258" s="157"/>
      <c r="N258" s="51">
        <v>4</v>
      </c>
      <c r="O258" s="115"/>
      <c r="P258" s="122"/>
    </row>
    <row r="259" spans="2:22">
      <c r="B259" s="15"/>
      <c r="C259" s="19"/>
      <c r="D259" s="19"/>
      <c r="E259" s="19"/>
      <c r="F259" s="19"/>
      <c r="G259" s="19"/>
      <c r="H259" s="27"/>
      <c r="I259" s="19"/>
      <c r="J259" s="19"/>
      <c r="K259" s="7"/>
      <c r="L259" s="54" t="s">
        <v>33</v>
      </c>
      <c r="M259" s="55"/>
      <c r="N259" s="45">
        <f>N257/N258</f>
        <v>1</v>
      </c>
      <c r="O259" s="116"/>
      <c r="P259" s="125"/>
    </row>
    <row r="260" spans="2:22">
      <c r="B260" s="46"/>
      <c r="C260" s="47"/>
      <c r="D260" s="47"/>
      <c r="E260" s="47"/>
      <c r="F260" s="47"/>
      <c r="G260" s="47"/>
      <c r="H260" s="52"/>
      <c r="I260" s="47"/>
      <c r="J260" s="47"/>
      <c r="K260" s="47"/>
      <c r="L260" s="47"/>
      <c r="M260" s="47"/>
      <c r="N260" s="47"/>
      <c r="O260" s="47"/>
      <c r="P260" s="48"/>
    </row>
    <row r="261" spans="2:22">
      <c r="B261" s="14"/>
      <c r="C261" s="28" t="s">
        <v>42</v>
      </c>
      <c r="D261" s="28"/>
      <c r="E261" s="28"/>
      <c r="F261" s="28"/>
      <c r="G261" s="29"/>
      <c r="H261" s="30"/>
      <c r="I261" s="29"/>
      <c r="J261" s="29"/>
      <c r="K261" s="29"/>
      <c r="L261" s="29"/>
      <c r="M261" s="29"/>
      <c r="N261" s="29"/>
      <c r="O261" s="29"/>
      <c r="P261" s="49"/>
      <c r="Q261" s="7"/>
      <c r="U261" s="7"/>
      <c r="V261" s="7"/>
    </row>
    <row r="262" spans="2:22" ht="16.5" customHeight="1">
      <c r="B262" s="15"/>
      <c r="C262" s="147" t="s">
        <v>167</v>
      </c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60"/>
      <c r="P262" s="119"/>
      <c r="Q262" s="7"/>
      <c r="U262" s="7"/>
      <c r="V262" s="7"/>
    </row>
    <row r="263" spans="2:22">
      <c r="B263" s="15"/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60"/>
      <c r="P263" s="119"/>
    </row>
    <row r="264" spans="2:22" s="7" customFormat="1">
      <c r="B264" s="15"/>
      <c r="C264" s="19"/>
      <c r="D264" s="19"/>
      <c r="E264" s="151"/>
      <c r="F264" s="151"/>
      <c r="G264" s="151"/>
      <c r="H264" s="151"/>
      <c r="I264" s="19"/>
      <c r="J264" s="19"/>
      <c r="K264" s="19"/>
      <c r="L264" s="19"/>
      <c r="M264" s="19"/>
      <c r="N264" s="19"/>
      <c r="O264" s="19"/>
      <c r="P264" s="25"/>
      <c r="Q264" s="4"/>
      <c r="R264" s="4"/>
      <c r="S264" s="4"/>
      <c r="T264" s="4"/>
      <c r="U264" s="4"/>
      <c r="V264" s="4"/>
    </row>
    <row r="265" spans="2:22" s="7" customFormat="1">
      <c r="B265" s="15"/>
      <c r="C265" s="31" t="s">
        <v>6</v>
      </c>
      <c r="D265" s="32" t="s">
        <v>7</v>
      </c>
      <c r="E265" s="33" t="s">
        <v>8</v>
      </c>
      <c r="F265" s="34"/>
      <c r="G265" s="34"/>
      <c r="H265" s="35"/>
      <c r="I265" s="36" t="s">
        <v>22</v>
      </c>
      <c r="J265" s="36" t="s">
        <v>23</v>
      </c>
      <c r="K265" s="36" t="s">
        <v>9</v>
      </c>
      <c r="L265" s="36" t="s">
        <v>16</v>
      </c>
      <c r="M265" s="36" t="s">
        <v>24</v>
      </c>
      <c r="N265" s="36" t="s">
        <v>25</v>
      </c>
      <c r="O265" s="111"/>
      <c r="P265" s="120"/>
      <c r="Q265" s="4"/>
      <c r="R265" s="4"/>
      <c r="S265" s="4"/>
      <c r="T265" s="4"/>
      <c r="V265" s="4"/>
    </row>
    <row r="266" spans="2:22">
      <c r="B266" s="15"/>
      <c r="C266" s="37">
        <v>1</v>
      </c>
      <c r="D266" s="71" t="s">
        <v>140</v>
      </c>
      <c r="E266" s="169" t="s">
        <v>141</v>
      </c>
      <c r="F266" s="170"/>
      <c r="G266" s="170"/>
      <c r="H266" s="171"/>
      <c r="I266" s="39">
        <v>2</v>
      </c>
      <c r="J266" s="39" t="s">
        <v>26</v>
      </c>
      <c r="K266" s="40" t="str">
        <f>VLOOKUP(D266,'1.Silahkan diisi'!$C$17:$F$83,4,FALSE)</f>
        <v>A</v>
      </c>
      <c r="L266" s="39">
        <f>VLOOKUP(K266,$S$5:$T$13,2,FALSE)</f>
        <v>4</v>
      </c>
      <c r="M266" s="39">
        <v>1</v>
      </c>
      <c r="N266" s="39">
        <f>L266*M266*I266</f>
        <v>8</v>
      </c>
      <c r="O266" s="27"/>
      <c r="P266" s="121"/>
      <c r="U266" s="7"/>
    </row>
    <row r="267" spans="2:22">
      <c r="B267" s="15"/>
      <c r="C267" s="37">
        <v>2</v>
      </c>
      <c r="D267" s="71" t="s">
        <v>149</v>
      </c>
      <c r="E267" s="169" t="s">
        <v>150</v>
      </c>
      <c r="F267" s="170"/>
      <c r="G267" s="170"/>
      <c r="H267" s="171"/>
      <c r="I267" s="39">
        <v>2</v>
      </c>
      <c r="J267" s="39" t="s">
        <v>26</v>
      </c>
      <c r="K267" s="40" t="str">
        <f>VLOOKUP(D267,'1.Silahkan diisi'!$C$17:$F$83,4,FALSE)</f>
        <v>A</v>
      </c>
      <c r="L267" s="39">
        <f>VLOOKUP(K267,$S$5:$T$13,2,FALSE)</f>
        <v>4</v>
      </c>
      <c r="M267" s="39">
        <v>1</v>
      </c>
      <c r="N267" s="39">
        <f>L267*M267*I267</f>
        <v>8</v>
      </c>
      <c r="O267" s="27"/>
      <c r="P267" s="121"/>
      <c r="U267" s="7"/>
    </row>
    <row r="268" spans="2:22">
      <c r="B268" s="15"/>
      <c r="C268" s="37">
        <v>3</v>
      </c>
      <c r="D268" s="71" t="s">
        <v>151</v>
      </c>
      <c r="E268" s="169" t="s">
        <v>11</v>
      </c>
      <c r="F268" s="170"/>
      <c r="G268" s="170"/>
      <c r="H268" s="171"/>
      <c r="I268" s="39">
        <v>3</v>
      </c>
      <c r="J268" s="39" t="s">
        <v>26</v>
      </c>
      <c r="K268" s="40" t="str">
        <f>VLOOKUP(D268,'1.Silahkan diisi'!$C$17:$F$83,4,FALSE)</f>
        <v>A</v>
      </c>
      <c r="L268" s="39">
        <f>VLOOKUP(K268,$S$5:$T$13,2,FALSE)</f>
        <v>4</v>
      </c>
      <c r="M268" s="39">
        <v>1</v>
      </c>
      <c r="N268" s="39">
        <f>L268*M268*I268</f>
        <v>12</v>
      </c>
      <c r="O268" s="27"/>
      <c r="P268" s="121"/>
      <c r="U268" s="7"/>
    </row>
    <row r="269" spans="2:22">
      <c r="B269" s="15"/>
      <c r="C269" s="37">
        <v>4</v>
      </c>
      <c r="D269" s="71" t="s">
        <v>157</v>
      </c>
      <c r="E269" s="169" t="s">
        <v>12</v>
      </c>
      <c r="F269" s="170"/>
      <c r="G269" s="170"/>
      <c r="H269" s="171"/>
      <c r="I269" s="39">
        <v>4</v>
      </c>
      <c r="J269" s="39" t="s">
        <v>26</v>
      </c>
      <c r="K269" s="40" t="str">
        <f>VLOOKUP(D269,'1.Silahkan diisi'!$C$17:$F$83,4,FALSE)</f>
        <v>A</v>
      </c>
      <c r="L269" s="39">
        <f>VLOOKUP(K269,$S$5:$T$13,2,FALSE)</f>
        <v>4</v>
      </c>
      <c r="M269" s="39">
        <v>1</v>
      </c>
      <c r="N269" s="39">
        <f>L269*M269*I269</f>
        <v>16</v>
      </c>
      <c r="O269" s="27"/>
      <c r="P269" s="121"/>
      <c r="U269" s="7"/>
    </row>
    <row r="270" spans="2:22" ht="16.5" customHeight="1">
      <c r="B270" s="15"/>
      <c r="C270" s="37">
        <v>5</v>
      </c>
      <c r="D270" s="38" t="str">
        <f>'1.Silahkan diisi'!C69</f>
        <v>xxx</v>
      </c>
      <c r="E270" s="172" t="str">
        <f>'1.Silahkan diisi'!D69</f>
        <v>Mata Kuliah Pilihan 1</v>
      </c>
      <c r="F270" s="173"/>
      <c r="G270" s="173"/>
      <c r="H270" s="174"/>
      <c r="I270" s="39">
        <f>'1.Silahkan diisi'!E69</f>
        <v>0</v>
      </c>
      <c r="J270" s="39" t="s">
        <v>26</v>
      </c>
      <c r="K270" s="40" t="str">
        <f>VLOOKUP(D270,'1.Silahkan diisi'!$C$17:$F$83,4,FALSE)</f>
        <v>T</v>
      </c>
      <c r="L270" s="39">
        <f t="shared" ref="L270:L284" si="17">VLOOKUP(K270,$S$5:$T$13,2,FALSE)</f>
        <v>0</v>
      </c>
      <c r="M270" s="39">
        <v>1</v>
      </c>
      <c r="N270" s="39">
        <f t="shared" ref="N270:N284" si="18">L270*M270*I270</f>
        <v>0</v>
      </c>
      <c r="O270" s="27"/>
      <c r="P270" s="121"/>
      <c r="U270" s="7"/>
    </row>
    <row r="271" spans="2:22" ht="16.5" customHeight="1">
      <c r="B271" s="15"/>
      <c r="C271" s="37">
        <v>6</v>
      </c>
      <c r="D271" s="38" t="str">
        <f>'1.Silahkan diisi'!C70</f>
        <v>xxx</v>
      </c>
      <c r="E271" s="172" t="str">
        <f>'1.Silahkan diisi'!D70</f>
        <v>Mata Kuliah Pilihan 2</v>
      </c>
      <c r="F271" s="173"/>
      <c r="G271" s="173"/>
      <c r="H271" s="174"/>
      <c r="I271" s="39">
        <f>'1.Silahkan diisi'!E70</f>
        <v>0</v>
      </c>
      <c r="J271" s="39" t="s">
        <v>26</v>
      </c>
      <c r="K271" s="40" t="str">
        <f>VLOOKUP(D271,'1.Silahkan diisi'!$C$17:$F$83,4,FALSE)</f>
        <v>T</v>
      </c>
      <c r="L271" s="39">
        <f t="shared" si="17"/>
        <v>0</v>
      </c>
      <c r="M271" s="39">
        <v>1</v>
      </c>
      <c r="N271" s="39">
        <f t="shared" si="18"/>
        <v>0</v>
      </c>
      <c r="O271" s="27"/>
      <c r="P271" s="121"/>
      <c r="U271" s="7"/>
    </row>
    <row r="272" spans="2:22" ht="16.5" customHeight="1">
      <c r="B272" s="15"/>
      <c r="C272" s="37">
        <v>7</v>
      </c>
      <c r="D272" s="38" t="str">
        <f>'1.Silahkan diisi'!C71</f>
        <v>xxx</v>
      </c>
      <c r="E272" s="172" t="str">
        <f>'1.Silahkan diisi'!D71</f>
        <v>Mata Kuliah Pilihan 3</v>
      </c>
      <c r="F272" s="173"/>
      <c r="G272" s="173"/>
      <c r="H272" s="174"/>
      <c r="I272" s="39">
        <f>'1.Silahkan diisi'!E71</f>
        <v>0</v>
      </c>
      <c r="J272" s="39" t="s">
        <v>26</v>
      </c>
      <c r="K272" s="40" t="str">
        <f>VLOOKUP(D272,'1.Silahkan diisi'!$C$17:$F$83,4,FALSE)</f>
        <v>T</v>
      </c>
      <c r="L272" s="39">
        <f t="shared" si="17"/>
        <v>0</v>
      </c>
      <c r="M272" s="39">
        <v>1</v>
      </c>
      <c r="N272" s="39">
        <f t="shared" si="18"/>
        <v>0</v>
      </c>
      <c r="O272" s="27"/>
      <c r="P272" s="121"/>
      <c r="U272" s="7"/>
    </row>
    <row r="273" spans="2:21" ht="16.5" customHeight="1">
      <c r="B273" s="15"/>
      <c r="C273" s="37">
        <v>8</v>
      </c>
      <c r="D273" s="38" t="str">
        <f>'1.Silahkan diisi'!C72</f>
        <v>xxx</v>
      </c>
      <c r="E273" s="172" t="str">
        <f>'1.Silahkan diisi'!D72</f>
        <v>Mata Kuliah Pilihan 4</v>
      </c>
      <c r="F273" s="173"/>
      <c r="G273" s="173"/>
      <c r="H273" s="174"/>
      <c r="I273" s="39">
        <f>'1.Silahkan diisi'!E72</f>
        <v>0</v>
      </c>
      <c r="J273" s="39" t="s">
        <v>26</v>
      </c>
      <c r="K273" s="40" t="str">
        <f>VLOOKUP(D273,'1.Silahkan diisi'!$C$17:$F$83,4,FALSE)</f>
        <v>T</v>
      </c>
      <c r="L273" s="39">
        <f t="shared" si="17"/>
        <v>0</v>
      </c>
      <c r="M273" s="39">
        <v>1</v>
      </c>
      <c r="N273" s="39">
        <f t="shared" si="18"/>
        <v>0</v>
      </c>
      <c r="O273" s="27"/>
      <c r="P273" s="121"/>
      <c r="U273" s="7"/>
    </row>
    <row r="274" spans="2:21" ht="16.5" customHeight="1">
      <c r="B274" s="15"/>
      <c r="C274" s="37">
        <v>9</v>
      </c>
      <c r="D274" s="38" t="str">
        <f>'1.Silahkan diisi'!C73</f>
        <v>xxx</v>
      </c>
      <c r="E274" s="172" t="str">
        <f>'1.Silahkan diisi'!D73</f>
        <v>Mata Kuliah Pilihan 5</v>
      </c>
      <c r="F274" s="173"/>
      <c r="G274" s="173"/>
      <c r="H274" s="174"/>
      <c r="I274" s="39">
        <f>'1.Silahkan diisi'!E73</f>
        <v>0</v>
      </c>
      <c r="J274" s="39" t="s">
        <v>26</v>
      </c>
      <c r="K274" s="40" t="str">
        <f>VLOOKUP(D274,'1.Silahkan diisi'!$C$17:$F$83,4,FALSE)</f>
        <v>T</v>
      </c>
      <c r="L274" s="39">
        <f t="shared" si="17"/>
        <v>0</v>
      </c>
      <c r="M274" s="39">
        <v>1</v>
      </c>
      <c r="N274" s="39">
        <f t="shared" si="18"/>
        <v>0</v>
      </c>
      <c r="O274" s="27"/>
      <c r="P274" s="121"/>
      <c r="U274" s="7"/>
    </row>
    <row r="275" spans="2:21" ht="16.5" customHeight="1">
      <c r="B275" s="15"/>
      <c r="C275" s="37">
        <v>10</v>
      </c>
      <c r="D275" s="38" t="str">
        <f>'1.Silahkan diisi'!C74</f>
        <v>xxx</v>
      </c>
      <c r="E275" s="172" t="str">
        <f>'1.Silahkan diisi'!D74</f>
        <v>Mata Kuliah Pilihan 6</v>
      </c>
      <c r="F275" s="173"/>
      <c r="G275" s="173"/>
      <c r="H275" s="174"/>
      <c r="I275" s="39">
        <f>'1.Silahkan diisi'!E74</f>
        <v>0</v>
      </c>
      <c r="J275" s="39" t="s">
        <v>26</v>
      </c>
      <c r="K275" s="40" t="str">
        <f>VLOOKUP(D275,'1.Silahkan diisi'!$C$17:$F$83,4,FALSE)</f>
        <v>T</v>
      </c>
      <c r="L275" s="39">
        <f t="shared" si="17"/>
        <v>0</v>
      </c>
      <c r="M275" s="39">
        <v>1</v>
      </c>
      <c r="N275" s="39">
        <f t="shared" si="18"/>
        <v>0</v>
      </c>
      <c r="O275" s="27"/>
      <c r="P275" s="121"/>
      <c r="U275" s="7"/>
    </row>
    <row r="276" spans="2:21" ht="16.5" customHeight="1">
      <c r="B276" s="15"/>
      <c r="C276" s="37">
        <v>11</v>
      </c>
      <c r="D276" s="38" t="str">
        <f>'1.Silahkan diisi'!C75</f>
        <v>xxx</v>
      </c>
      <c r="E276" s="172" t="str">
        <f>'1.Silahkan diisi'!D75</f>
        <v>Mata Kuliah Pilihan 7</v>
      </c>
      <c r="F276" s="173"/>
      <c r="G276" s="173"/>
      <c r="H276" s="174"/>
      <c r="I276" s="39">
        <f>'1.Silahkan diisi'!E75</f>
        <v>0</v>
      </c>
      <c r="J276" s="39" t="s">
        <v>26</v>
      </c>
      <c r="K276" s="40" t="str">
        <f>VLOOKUP(D276,'1.Silahkan diisi'!$C$17:$F$83,4,FALSE)</f>
        <v>T</v>
      </c>
      <c r="L276" s="39">
        <f t="shared" si="17"/>
        <v>0</v>
      </c>
      <c r="M276" s="39">
        <v>1</v>
      </c>
      <c r="N276" s="39">
        <f t="shared" si="18"/>
        <v>0</v>
      </c>
      <c r="O276" s="27"/>
      <c r="P276" s="121"/>
      <c r="U276" s="7"/>
    </row>
    <row r="277" spans="2:21" ht="16.5" customHeight="1">
      <c r="B277" s="15"/>
      <c r="C277" s="37">
        <v>12</v>
      </c>
      <c r="D277" s="38" t="str">
        <f>'1.Silahkan diisi'!C76</f>
        <v>xxx</v>
      </c>
      <c r="E277" s="172" t="str">
        <f>'1.Silahkan diisi'!D76</f>
        <v>Mata Kuliah Pilihan 8</v>
      </c>
      <c r="F277" s="173"/>
      <c r="G277" s="173"/>
      <c r="H277" s="174"/>
      <c r="I277" s="39">
        <f>'1.Silahkan diisi'!E76</f>
        <v>0</v>
      </c>
      <c r="J277" s="39" t="s">
        <v>26</v>
      </c>
      <c r="K277" s="40" t="str">
        <f>VLOOKUP(D277,'1.Silahkan diisi'!$C$17:$F$83,4,FALSE)</f>
        <v>T</v>
      </c>
      <c r="L277" s="39">
        <f t="shared" si="17"/>
        <v>0</v>
      </c>
      <c r="M277" s="39">
        <v>1</v>
      </c>
      <c r="N277" s="39">
        <f t="shared" si="18"/>
        <v>0</v>
      </c>
      <c r="O277" s="27"/>
      <c r="P277" s="121"/>
      <c r="U277" s="7"/>
    </row>
    <row r="278" spans="2:21" ht="16.5" customHeight="1">
      <c r="B278" s="15"/>
      <c r="C278" s="37">
        <v>13</v>
      </c>
      <c r="D278" s="38" t="str">
        <f>'1.Silahkan diisi'!C77</f>
        <v>xxx</v>
      </c>
      <c r="E278" s="172" t="str">
        <f>'1.Silahkan diisi'!D77</f>
        <v>Mata Kuliah Pilihan 9</v>
      </c>
      <c r="F278" s="173"/>
      <c r="G278" s="173"/>
      <c r="H278" s="174"/>
      <c r="I278" s="39">
        <f>'1.Silahkan diisi'!E77</f>
        <v>0</v>
      </c>
      <c r="J278" s="39" t="s">
        <v>26</v>
      </c>
      <c r="K278" s="40" t="str">
        <f>VLOOKUP(D278,'1.Silahkan diisi'!$C$17:$F$83,4,FALSE)</f>
        <v>T</v>
      </c>
      <c r="L278" s="39">
        <f t="shared" si="17"/>
        <v>0</v>
      </c>
      <c r="M278" s="39">
        <v>1</v>
      </c>
      <c r="N278" s="39">
        <f t="shared" si="18"/>
        <v>0</v>
      </c>
      <c r="O278" s="27"/>
      <c r="P278" s="121"/>
      <c r="U278" s="7"/>
    </row>
    <row r="279" spans="2:21" ht="16.5" customHeight="1">
      <c r="B279" s="15"/>
      <c r="C279" s="37">
        <v>14</v>
      </c>
      <c r="D279" s="38" t="str">
        <f>'1.Silahkan diisi'!C78</f>
        <v>xxx</v>
      </c>
      <c r="E279" s="172" t="str">
        <f>'1.Silahkan diisi'!D78</f>
        <v>Mata Kuliah Pilihan 10</v>
      </c>
      <c r="F279" s="173"/>
      <c r="G279" s="173"/>
      <c r="H279" s="174"/>
      <c r="I279" s="39">
        <f>'1.Silahkan diisi'!E78</f>
        <v>0</v>
      </c>
      <c r="J279" s="39" t="s">
        <v>26</v>
      </c>
      <c r="K279" s="40" t="str">
        <f>VLOOKUP(D279,'1.Silahkan diisi'!$C$17:$F$83,4,FALSE)</f>
        <v>T</v>
      </c>
      <c r="L279" s="39">
        <f t="shared" si="17"/>
        <v>0</v>
      </c>
      <c r="M279" s="39">
        <v>1</v>
      </c>
      <c r="N279" s="39">
        <f t="shared" si="18"/>
        <v>0</v>
      </c>
      <c r="O279" s="27"/>
      <c r="P279" s="121"/>
      <c r="U279" s="7"/>
    </row>
    <row r="280" spans="2:21" ht="16.5" customHeight="1">
      <c r="B280" s="15"/>
      <c r="C280" s="37">
        <v>15</v>
      </c>
      <c r="D280" s="38" t="str">
        <f>'1.Silahkan diisi'!C79</f>
        <v>xxx</v>
      </c>
      <c r="E280" s="172" t="str">
        <f>'1.Silahkan diisi'!D79</f>
        <v>Mata Kuliah Pilihan 11</v>
      </c>
      <c r="F280" s="173"/>
      <c r="G280" s="173"/>
      <c r="H280" s="174"/>
      <c r="I280" s="39">
        <f>'1.Silahkan diisi'!E79</f>
        <v>0</v>
      </c>
      <c r="J280" s="39" t="s">
        <v>26</v>
      </c>
      <c r="K280" s="40" t="str">
        <f>VLOOKUP(D280,'1.Silahkan diisi'!$C$17:$F$83,4,FALSE)</f>
        <v>T</v>
      </c>
      <c r="L280" s="39">
        <f t="shared" si="17"/>
        <v>0</v>
      </c>
      <c r="M280" s="39">
        <v>1</v>
      </c>
      <c r="N280" s="39">
        <f t="shared" si="18"/>
        <v>0</v>
      </c>
      <c r="O280" s="27"/>
      <c r="P280" s="121"/>
      <c r="U280" s="7"/>
    </row>
    <row r="281" spans="2:21" ht="16.5" customHeight="1">
      <c r="B281" s="15"/>
      <c r="C281" s="37">
        <v>16</v>
      </c>
      <c r="D281" s="38" t="str">
        <f>'1.Silahkan diisi'!C80</f>
        <v>xxx</v>
      </c>
      <c r="E281" s="172" t="str">
        <f>'1.Silahkan diisi'!D80</f>
        <v>Mata Kuliah Pilihan 12</v>
      </c>
      <c r="F281" s="173"/>
      <c r="G281" s="173"/>
      <c r="H281" s="174"/>
      <c r="I281" s="39">
        <f>'1.Silahkan diisi'!E80</f>
        <v>0</v>
      </c>
      <c r="J281" s="39" t="s">
        <v>26</v>
      </c>
      <c r="K281" s="40" t="str">
        <f>VLOOKUP(D281,'1.Silahkan diisi'!$C$17:$F$83,4,FALSE)</f>
        <v>T</v>
      </c>
      <c r="L281" s="39">
        <f t="shared" si="17"/>
        <v>0</v>
      </c>
      <c r="M281" s="39">
        <v>1</v>
      </c>
      <c r="N281" s="39">
        <f t="shared" si="18"/>
        <v>0</v>
      </c>
      <c r="O281" s="27"/>
      <c r="P281" s="121"/>
      <c r="U281" s="7"/>
    </row>
    <row r="282" spans="2:21" ht="16.5" customHeight="1">
      <c r="B282" s="15"/>
      <c r="C282" s="37">
        <v>17</v>
      </c>
      <c r="D282" s="38" t="str">
        <f>'1.Silahkan diisi'!C81</f>
        <v>xxx</v>
      </c>
      <c r="E282" s="172" t="str">
        <f>'1.Silahkan diisi'!D81</f>
        <v>Mata Kuliah Pilihan 13</v>
      </c>
      <c r="F282" s="173"/>
      <c r="G282" s="173"/>
      <c r="H282" s="174"/>
      <c r="I282" s="39">
        <f>'1.Silahkan diisi'!E81</f>
        <v>0</v>
      </c>
      <c r="J282" s="39" t="s">
        <v>26</v>
      </c>
      <c r="K282" s="40" t="str">
        <f>VLOOKUP(D282,'1.Silahkan diisi'!$C$17:$F$83,4,FALSE)</f>
        <v>T</v>
      </c>
      <c r="L282" s="39">
        <f t="shared" si="17"/>
        <v>0</v>
      </c>
      <c r="M282" s="39">
        <v>1</v>
      </c>
      <c r="N282" s="39">
        <f t="shared" si="18"/>
        <v>0</v>
      </c>
      <c r="O282" s="27"/>
      <c r="P282" s="121"/>
      <c r="U282" s="7"/>
    </row>
    <row r="283" spans="2:21" ht="16.5" customHeight="1">
      <c r="B283" s="15"/>
      <c r="C283" s="37">
        <v>18</v>
      </c>
      <c r="D283" s="38" t="str">
        <f>'1.Silahkan diisi'!C82</f>
        <v>xxx</v>
      </c>
      <c r="E283" s="172" t="str">
        <f>'1.Silahkan diisi'!D82</f>
        <v>Mata Kuliah Pilihan 14</v>
      </c>
      <c r="F283" s="173"/>
      <c r="G283" s="173"/>
      <c r="H283" s="174"/>
      <c r="I283" s="39">
        <f>'1.Silahkan diisi'!E82</f>
        <v>0</v>
      </c>
      <c r="J283" s="39" t="s">
        <v>26</v>
      </c>
      <c r="K283" s="40" t="str">
        <f>VLOOKUP(D283,'1.Silahkan diisi'!$C$17:$F$83,4,FALSE)</f>
        <v>T</v>
      </c>
      <c r="L283" s="39">
        <f t="shared" si="17"/>
        <v>0</v>
      </c>
      <c r="M283" s="39">
        <v>1</v>
      </c>
      <c r="N283" s="39">
        <f t="shared" si="18"/>
        <v>0</v>
      </c>
      <c r="O283" s="27"/>
      <c r="P283" s="121"/>
      <c r="U283" s="7"/>
    </row>
    <row r="284" spans="2:21" ht="16.5" customHeight="1">
      <c r="B284" s="15"/>
      <c r="C284" s="37">
        <v>19</v>
      </c>
      <c r="D284" s="38" t="str">
        <f>'1.Silahkan diisi'!C83</f>
        <v>xxx</v>
      </c>
      <c r="E284" s="172" t="str">
        <f>'1.Silahkan diisi'!D83</f>
        <v>Mata Kuliah Pilihan 15</v>
      </c>
      <c r="F284" s="173"/>
      <c r="G284" s="173"/>
      <c r="H284" s="174"/>
      <c r="I284" s="39">
        <f>'1.Silahkan diisi'!E83</f>
        <v>0</v>
      </c>
      <c r="J284" s="39" t="s">
        <v>26</v>
      </c>
      <c r="K284" s="40" t="str">
        <f>VLOOKUP(D284,'1.Silahkan diisi'!$C$17:$F$83,4,FALSE)</f>
        <v>T</v>
      </c>
      <c r="L284" s="39">
        <f t="shared" si="17"/>
        <v>0</v>
      </c>
      <c r="M284" s="39">
        <v>1</v>
      </c>
      <c r="N284" s="39">
        <f t="shared" si="18"/>
        <v>0</v>
      </c>
      <c r="O284" s="27"/>
      <c r="P284" s="121"/>
      <c r="U284" s="7"/>
    </row>
    <row r="285" spans="2:21">
      <c r="B285" s="15"/>
      <c r="C285" s="19"/>
      <c r="D285" s="19"/>
      <c r="E285" s="19"/>
      <c r="F285" s="19"/>
      <c r="G285" s="19"/>
      <c r="H285" s="19"/>
      <c r="I285" s="81">
        <f>SUM(I266:I284)</f>
        <v>11</v>
      </c>
      <c r="J285" s="19"/>
      <c r="K285" s="19"/>
      <c r="L285" s="161" t="s">
        <v>31</v>
      </c>
      <c r="M285" s="162"/>
      <c r="N285" s="82">
        <f>SUM(N266:N284)</f>
        <v>44</v>
      </c>
      <c r="O285" s="27"/>
      <c r="P285" s="121"/>
      <c r="U285" s="7"/>
    </row>
    <row r="286" spans="2:21">
      <c r="B286" s="15"/>
      <c r="C286" s="19"/>
      <c r="D286" s="19"/>
      <c r="E286" s="19"/>
      <c r="F286" s="19"/>
      <c r="G286" s="19"/>
      <c r="H286" s="19"/>
      <c r="I286" s="27"/>
      <c r="J286" s="19"/>
      <c r="K286" s="19"/>
      <c r="L286" s="156" t="s">
        <v>37</v>
      </c>
      <c r="M286" s="157"/>
      <c r="N286" s="43">
        <f>N285/I285</f>
        <v>4</v>
      </c>
      <c r="O286" s="117"/>
      <c r="P286" s="123"/>
    </row>
    <row r="287" spans="2:21">
      <c r="B287" s="15"/>
      <c r="C287" s="19"/>
      <c r="D287" s="19"/>
      <c r="E287" s="19"/>
      <c r="F287" s="19"/>
      <c r="G287" s="19"/>
      <c r="H287" s="19"/>
      <c r="I287" s="27"/>
      <c r="J287" s="19"/>
      <c r="K287" s="19"/>
      <c r="L287" s="156" t="s">
        <v>32</v>
      </c>
      <c r="M287" s="157"/>
      <c r="N287" s="44">
        <v>4</v>
      </c>
      <c r="O287" s="118"/>
      <c r="P287" s="123"/>
    </row>
    <row r="288" spans="2:21">
      <c r="B288" s="15"/>
      <c r="C288" s="19"/>
      <c r="D288" s="19"/>
      <c r="E288" s="155"/>
      <c r="F288" s="155"/>
      <c r="G288" s="155"/>
      <c r="H288" s="155"/>
      <c r="I288" s="19"/>
      <c r="J288" s="19"/>
      <c r="K288" s="19"/>
      <c r="L288" s="53" t="s">
        <v>33</v>
      </c>
      <c r="M288" s="54"/>
      <c r="N288" s="45">
        <f>N286/N287</f>
        <v>1</v>
      </c>
      <c r="O288" s="116"/>
      <c r="P288" s="125"/>
    </row>
    <row r="289" spans="2:16">
      <c r="B289" s="46"/>
      <c r="C289" s="47"/>
      <c r="D289" s="47"/>
      <c r="E289" s="47"/>
      <c r="F289" s="47"/>
      <c r="G289" s="47"/>
      <c r="H289" s="52"/>
      <c r="I289" s="47"/>
      <c r="J289" s="47"/>
      <c r="K289" s="47"/>
      <c r="L289" s="47"/>
      <c r="M289" s="47"/>
      <c r="N289" s="47"/>
      <c r="O289" s="47"/>
      <c r="P289" s="48"/>
    </row>
    <row r="290" spans="2:16">
      <c r="B290" s="15"/>
      <c r="C290" s="72" t="s">
        <v>43</v>
      </c>
      <c r="D290" s="72"/>
      <c r="E290" s="72"/>
      <c r="F290" s="72"/>
      <c r="G290" s="19"/>
      <c r="H290" s="27"/>
      <c r="I290" s="19"/>
      <c r="J290" s="19"/>
      <c r="K290" s="19"/>
      <c r="L290" s="19"/>
      <c r="M290" s="19"/>
      <c r="N290" s="19"/>
      <c r="O290" s="19"/>
      <c r="P290" s="25"/>
    </row>
    <row r="291" spans="2:16" ht="16.5" customHeight="1">
      <c r="B291" s="15"/>
      <c r="C291" s="147" t="s">
        <v>168</v>
      </c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60"/>
      <c r="P291" s="119"/>
    </row>
    <row r="292" spans="2:16">
      <c r="B292" s="15"/>
      <c r="C292" s="147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60"/>
      <c r="P292" s="119"/>
    </row>
    <row r="293" spans="2:16">
      <c r="B293" s="15"/>
      <c r="C293" s="19"/>
      <c r="D293" s="19"/>
      <c r="E293" s="151"/>
      <c r="F293" s="151"/>
      <c r="G293" s="151"/>
      <c r="H293" s="151"/>
      <c r="I293" s="19"/>
      <c r="J293" s="19"/>
      <c r="K293" s="19"/>
      <c r="L293" s="19"/>
      <c r="M293" s="19"/>
      <c r="N293" s="19"/>
      <c r="O293" s="19"/>
      <c r="P293" s="25"/>
    </row>
    <row r="294" spans="2:16">
      <c r="B294" s="15"/>
      <c r="C294" s="31" t="s">
        <v>6</v>
      </c>
      <c r="D294" s="32" t="s">
        <v>7</v>
      </c>
      <c r="E294" s="33" t="s">
        <v>8</v>
      </c>
      <c r="F294" s="34"/>
      <c r="G294" s="34"/>
      <c r="H294" s="35"/>
      <c r="I294" s="36" t="s">
        <v>22</v>
      </c>
      <c r="J294" s="36" t="s">
        <v>23</v>
      </c>
      <c r="K294" s="36" t="s">
        <v>9</v>
      </c>
      <c r="L294" s="36" t="s">
        <v>16</v>
      </c>
      <c r="M294" s="36" t="s">
        <v>24</v>
      </c>
      <c r="N294" s="36" t="s">
        <v>25</v>
      </c>
      <c r="O294" s="111"/>
      <c r="P294" s="120"/>
    </row>
    <row r="295" spans="2:16">
      <c r="B295" s="15"/>
      <c r="C295" s="37">
        <v>1</v>
      </c>
      <c r="D295" s="71" t="s">
        <v>59</v>
      </c>
      <c r="E295" s="163" t="s">
        <v>60</v>
      </c>
      <c r="F295" s="163"/>
      <c r="G295" s="163"/>
      <c r="H295" s="163"/>
      <c r="I295" s="39">
        <v>2</v>
      </c>
      <c r="J295" s="39" t="s">
        <v>26</v>
      </c>
      <c r="K295" s="40" t="str">
        <f>VLOOKUP(D295,'1.Silahkan diisi'!$C$17:$F$83,4,FALSE)</f>
        <v>A</v>
      </c>
      <c r="L295" s="39">
        <f t="shared" ref="L295:L300" si="19">VLOOKUP(K295,$S$5:$T$13,2,FALSE)</f>
        <v>4</v>
      </c>
      <c r="M295" s="39">
        <v>1</v>
      </c>
      <c r="N295" s="39">
        <f t="shared" ref="N295:N300" si="20">L295*M295*I295</f>
        <v>8</v>
      </c>
      <c r="O295" s="27"/>
      <c r="P295" s="121"/>
    </row>
    <row r="296" spans="2:16">
      <c r="B296" s="15"/>
      <c r="C296" s="37">
        <v>2</v>
      </c>
      <c r="D296" s="71" t="s">
        <v>80</v>
      </c>
      <c r="E296" s="163" t="s">
        <v>81</v>
      </c>
      <c r="F296" s="163"/>
      <c r="G296" s="163"/>
      <c r="H296" s="163"/>
      <c r="I296" s="39">
        <v>2</v>
      </c>
      <c r="J296" s="39" t="s">
        <v>26</v>
      </c>
      <c r="K296" s="40" t="str">
        <f>VLOOKUP(D296,'1.Silahkan diisi'!$C$17:$F$83,4,FALSE)</f>
        <v>A</v>
      </c>
      <c r="L296" s="39">
        <f t="shared" si="19"/>
        <v>4</v>
      </c>
      <c r="M296" s="39">
        <v>1</v>
      </c>
      <c r="N296" s="39">
        <f t="shared" si="20"/>
        <v>8</v>
      </c>
      <c r="O296" s="27"/>
      <c r="P296" s="121"/>
    </row>
    <row r="297" spans="2:16">
      <c r="B297" s="15"/>
      <c r="C297" s="37">
        <v>3</v>
      </c>
      <c r="D297" s="71" t="s">
        <v>124</v>
      </c>
      <c r="E297" s="163" t="s">
        <v>125</v>
      </c>
      <c r="F297" s="163"/>
      <c r="G297" s="163"/>
      <c r="H297" s="163"/>
      <c r="I297" s="39">
        <v>2</v>
      </c>
      <c r="J297" s="39" t="s">
        <v>26</v>
      </c>
      <c r="K297" s="40" t="str">
        <f>VLOOKUP(D297,'1.Silahkan diisi'!$C$17:$F$83,4,FALSE)</f>
        <v>A</v>
      </c>
      <c r="L297" s="39">
        <f t="shared" si="19"/>
        <v>4</v>
      </c>
      <c r="M297" s="39">
        <v>1</v>
      </c>
      <c r="N297" s="39">
        <f t="shared" si="20"/>
        <v>8</v>
      </c>
      <c r="O297" s="27"/>
      <c r="P297" s="121"/>
    </row>
    <row r="298" spans="2:16">
      <c r="B298" s="15"/>
      <c r="C298" s="37">
        <v>4</v>
      </c>
      <c r="D298" s="71" t="s">
        <v>151</v>
      </c>
      <c r="E298" s="163" t="s">
        <v>11</v>
      </c>
      <c r="F298" s="163"/>
      <c r="G298" s="163"/>
      <c r="H298" s="163"/>
      <c r="I298" s="39">
        <v>3</v>
      </c>
      <c r="J298" s="39" t="s">
        <v>26</v>
      </c>
      <c r="K298" s="40" t="str">
        <f>VLOOKUP(D298,'1.Silahkan diisi'!$C$17:$F$83,4,FALSE)</f>
        <v>A</v>
      </c>
      <c r="L298" s="39">
        <f t="shared" si="19"/>
        <v>4</v>
      </c>
      <c r="M298" s="39">
        <v>1</v>
      </c>
      <c r="N298" s="39">
        <f t="shared" si="20"/>
        <v>12</v>
      </c>
      <c r="O298" s="27"/>
      <c r="P298" s="121"/>
    </row>
    <row r="299" spans="2:16">
      <c r="B299" s="15"/>
      <c r="C299" s="37">
        <v>5</v>
      </c>
      <c r="D299" s="71" t="s">
        <v>153</v>
      </c>
      <c r="E299" s="163" t="s">
        <v>154</v>
      </c>
      <c r="F299" s="163"/>
      <c r="G299" s="163"/>
      <c r="H299" s="163"/>
      <c r="I299" s="39">
        <v>2</v>
      </c>
      <c r="J299" s="39" t="s">
        <v>26</v>
      </c>
      <c r="K299" s="40" t="str">
        <f>VLOOKUP(D299,'1.Silahkan diisi'!$C$17:$F$83,4,FALSE)</f>
        <v>A</v>
      </c>
      <c r="L299" s="39">
        <f t="shared" si="19"/>
        <v>4</v>
      </c>
      <c r="M299" s="39">
        <v>1</v>
      </c>
      <c r="N299" s="39">
        <f t="shared" si="20"/>
        <v>8</v>
      </c>
      <c r="O299" s="27"/>
      <c r="P299" s="121"/>
    </row>
    <row r="300" spans="2:16" ht="16.5" customHeight="1">
      <c r="B300" s="15"/>
      <c r="C300" s="37">
        <v>6</v>
      </c>
      <c r="D300" s="71" t="s">
        <v>155</v>
      </c>
      <c r="E300" s="175" t="s">
        <v>156</v>
      </c>
      <c r="F300" s="175"/>
      <c r="G300" s="175"/>
      <c r="H300" s="175"/>
      <c r="I300" s="39">
        <v>2</v>
      </c>
      <c r="J300" s="39" t="s">
        <v>26</v>
      </c>
      <c r="K300" s="40" t="str">
        <f>VLOOKUP(D300,'1.Silahkan diisi'!$C$17:$F$83,4,FALSE)</f>
        <v>A</v>
      </c>
      <c r="L300" s="39">
        <f t="shared" si="19"/>
        <v>4</v>
      </c>
      <c r="M300" s="39">
        <v>1</v>
      </c>
      <c r="N300" s="39">
        <f t="shared" si="20"/>
        <v>8</v>
      </c>
      <c r="O300" s="27"/>
      <c r="P300" s="121"/>
    </row>
    <row r="301" spans="2:16">
      <c r="B301" s="15"/>
      <c r="C301" s="19"/>
      <c r="D301" s="19"/>
      <c r="E301" s="19"/>
      <c r="F301" s="19"/>
      <c r="G301" s="19"/>
      <c r="H301" s="19"/>
      <c r="I301" s="39">
        <f>SUM(I295:I300)</f>
        <v>13</v>
      </c>
      <c r="J301" s="19"/>
      <c r="K301" s="19"/>
      <c r="L301" s="156" t="s">
        <v>31</v>
      </c>
      <c r="M301" s="157"/>
      <c r="N301" s="42">
        <f>SUM(N295:N300)</f>
        <v>52</v>
      </c>
      <c r="O301" s="27"/>
      <c r="P301" s="121"/>
    </row>
    <row r="302" spans="2:16">
      <c r="B302" s="15"/>
      <c r="C302" s="19"/>
      <c r="D302" s="19"/>
      <c r="E302" s="19"/>
      <c r="F302" s="19"/>
      <c r="G302" s="19"/>
      <c r="H302" s="19"/>
      <c r="I302" s="27"/>
      <c r="J302" s="19"/>
      <c r="K302" s="19"/>
      <c r="L302" s="156" t="s">
        <v>37</v>
      </c>
      <c r="M302" s="157"/>
      <c r="N302" s="43">
        <f>N301/I301</f>
        <v>4</v>
      </c>
      <c r="O302" s="117"/>
      <c r="P302" s="123"/>
    </row>
    <row r="303" spans="2:16">
      <c r="B303" s="15"/>
      <c r="C303" s="19"/>
      <c r="D303" s="19"/>
      <c r="E303" s="19"/>
      <c r="F303" s="19"/>
      <c r="G303" s="19"/>
      <c r="H303" s="19"/>
      <c r="I303" s="27"/>
      <c r="J303" s="19"/>
      <c r="K303" s="19"/>
      <c r="L303" s="156" t="s">
        <v>32</v>
      </c>
      <c r="M303" s="157"/>
      <c r="N303" s="44">
        <v>4</v>
      </c>
      <c r="O303" s="118"/>
      <c r="P303" s="123"/>
    </row>
    <row r="304" spans="2:16">
      <c r="B304" s="15"/>
      <c r="C304" s="19"/>
      <c r="D304" s="19"/>
      <c r="E304" s="155"/>
      <c r="F304" s="155"/>
      <c r="G304" s="155"/>
      <c r="H304" s="155"/>
      <c r="I304" s="19"/>
      <c r="J304" s="19"/>
      <c r="K304" s="19"/>
      <c r="L304" s="53" t="s">
        <v>33</v>
      </c>
      <c r="M304" s="54"/>
      <c r="N304" s="45">
        <f>N302/N303</f>
        <v>1</v>
      </c>
      <c r="O304" s="116"/>
      <c r="P304" s="125"/>
    </row>
    <row r="305" spans="2:16">
      <c r="B305" s="15"/>
      <c r="C305" s="19"/>
      <c r="D305" s="19"/>
      <c r="E305" s="19"/>
      <c r="F305" s="19"/>
      <c r="G305" s="19"/>
      <c r="H305" s="27"/>
      <c r="I305" s="19"/>
      <c r="J305" s="19"/>
      <c r="K305" s="19"/>
      <c r="L305" s="19"/>
      <c r="M305" s="19"/>
      <c r="N305" s="19"/>
      <c r="O305" s="19"/>
      <c r="P305" s="25"/>
    </row>
    <row r="306" spans="2:16">
      <c r="B306" s="14"/>
      <c r="C306" s="28" t="s">
        <v>44</v>
      </c>
      <c r="D306" s="28"/>
      <c r="E306" s="28"/>
      <c r="F306" s="28"/>
      <c r="G306" s="29"/>
      <c r="H306" s="30"/>
      <c r="I306" s="29"/>
      <c r="J306" s="29"/>
      <c r="K306" s="29"/>
      <c r="L306" s="29"/>
      <c r="M306" s="29"/>
      <c r="N306" s="29"/>
      <c r="O306" s="29"/>
      <c r="P306" s="49"/>
    </row>
    <row r="307" spans="2:16" ht="16.5" customHeight="1">
      <c r="B307" s="15"/>
      <c r="C307" s="147" t="s">
        <v>169</v>
      </c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60"/>
      <c r="P307" s="119"/>
    </row>
    <row r="308" spans="2:16">
      <c r="B308" s="15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60"/>
      <c r="P308" s="119"/>
    </row>
    <row r="309" spans="2:16">
      <c r="B309" s="15"/>
      <c r="C309" s="19"/>
      <c r="D309" s="19"/>
      <c r="E309" s="151"/>
      <c r="F309" s="151"/>
      <c r="G309" s="151"/>
      <c r="H309" s="151"/>
      <c r="I309" s="19"/>
      <c r="J309" s="19"/>
      <c r="K309" s="19"/>
      <c r="L309" s="19"/>
      <c r="M309" s="19"/>
      <c r="N309" s="19"/>
      <c r="O309" s="19"/>
      <c r="P309" s="25"/>
    </row>
    <row r="310" spans="2:16">
      <c r="B310" s="15"/>
      <c r="C310" s="31" t="s">
        <v>6</v>
      </c>
      <c r="D310" s="32" t="s">
        <v>7</v>
      </c>
      <c r="E310" s="33" t="s">
        <v>8</v>
      </c>
      <c r="F310" s="34"/>
      <c r="G310" s="34"/>
      <c r="H310" s="35"/>
      <c r="I310" s="36" t="s">
        <v>22</v>
      </c>
      <c r="J310" s="36" t="s">
        <v>23</v>
      </c>
      <c r="K310" s="36" t="s">
        <v>9</v>
      </c>
      <c r="L310" s="36" t="s">
        <v>16</v>
      </c>
      <c r="M310" s="36" t="s">
        <v>24</v>
      </c>
      <c r="N310" s="36" t="s">
        <v>25</v>
      </c>
      <c r="O310" s="111"/>
      <c r="P310" s="120"/>
    </row>
    <row r="311" spans="2:16">
      <c r="B311" s="15"/>
      <c r="C311" s="37">
        <v>1</v>
      </c>
      <c r="D311" s="71" t="s">
        <v>63</v>
      </c>
      <c r="E311" s="164" t="s">
        <v>64</v>
      </c>
      <c r="F311" s="164"/>
      <c r="G311" s="164"/>
      <c r="H311" s="164"/>
      <c r="I311" s="39">
        <v>3</v>
      </c>
      <c r="J311" s="39" t="s">
        <v>26</v>
      </c>
      <c r="K311" s="40" t="str">
        <f>VLOOKUP(D311,'1.Silahkan diisi'!$C$17:$F$83,4,FALSE)</f>
        <v>A</v>
      </c>
      <c r="L311" s="39">
        <f>VLOOKUP(K311,$S$5:$T$13,2,FALSE)</f>
        <v>4</v>
      </c>
      <c r="M311" s="39">
        <v>1</v>
      </c>
      <c r="N311" s="39">
        <f t="shared" ref="N311:N317" si="21">L311*M311*I311</f>
        <v>12</v>
      </c>
      <c r="O311" s="27"/>
      <c r="P311" s="121"/>
    </row>
    <row r="312" spans="2:16">
      <c r="B312" s="15"/>
      <c r="C312" s="37">
        <v>2</v>
      </c>
      <c r="D312" s="71" t="s">
        <v>67</v>
      </c>
      <c r="E312" s="164" t="s">
        <v>68</v>
      </c>
      <c r="F312" s="164"/>
      <c r="G312" s="164"/>
      <c r="H312" s="164"/>
      <c r="I312" s="39">
        <v>2</v>
      </c>
      <c r="J312" s="39" t="s">
        <v>26</v>
      </c>
      <c r="K312" s="40" t="str">
        <f>VLOOKUP(D312,'1.Silahkan diisi'!$C$17:$F$83,4,FALSE)</f>
        <v>A</v>
      </c>
      <c r="L312" s="39">
        <f t="shared" ref="L312:L317" si="22">VLOOKUP(K312,$S$5:$T$13,2,FALSE)</f>
        <v>4</v>
      </c>
      <c r="M312" s="39">
        <v>1</v>
      </c>
      <c r="N312" s="39">
        <f t="shared" si="21"/>
        <v>8</v>
      </c>
      <c r="O312" s="27"/>
      <c r="P312" s="121"/>
    </row>
    <row r="313" spans="2:16">
      <c r="B313" s="15"/>
      <c r="C313" s="37">
        <v>3</v>
      </c>
      <c r="D313" s="71" t="s">
        <v>74</v>
      </c>
      <c r="E313" s="164" t="s">
        <v>75</v>
      </c>
      <c r="F313" s="164"/>
      <c r="G313" s="164"/>
      <c r="H313" s="164"/>
      <c r="I313" s="39">
        <v>2</v>
      </c>
      <c r="J313" s="39" t="s">
        <v>26</v>
      </c>
      <c r="K313" s="40" t="str">
        <f>VLOOKUP(D313,'1.Silahkan diisi'!$C$17:$F$83,4,FALSE)</f>
        <v>A</v>
      </c>
      <c r="L313" s="39">
        <f t="shared" si="22"/>
        <v>4</v>
      </c>
      <c r="M313" s="39">
        <v>1</v>
      </c>
      <c r="N313" s="39">
        <f t="shared" si="21"/>
        <v>8</v>
      </c>
      <c r="O313" s="27"/>
      <c r="P313" s="121"/>
    </row>
    <row r="314" spans="2:16">
      <c r="B314" s="15"/>
      <c r="C314" s="37">
        <v>4</v>
      </c>
      <c r="D314" s="71" t="s">
        <v>128</v>
      </c>
      <c r="E314" s="164" t="s">
        <v>129</v>
      </c>
      <c r="F314" s="164"/>
      <c r="G314" s="164"/>
      <c r="H314" s="164"/>
      <c r="I314" s="39">
        <v>2</v>
      </c>
      <c r="J314" s="39" t="s">
        <v>26</v>
      </c>
      <c r="K314" s="40" t="str">
        <f>VLOOKUP(D314,'1.Silahkan diisi'!$C$17:$F$83,4,FALSE)</f>
        <v>A</v>
      </c>
      <c r="L314" s="39">
        <f t="shared" si="22"/>
        <v>4</v>
      </c>
      <c r="M314" s="39">
        <v>1</v>
      </c>
      <c r="N314" s="39">
        <f t="shared" si="21"/>
        <v>8</v>
      </c>
      <c r="O314" s="27"/>
      <c r="P314" s="121"/>
    </row>
    <row r="315" spans="2:16">
      <c r="B315" s="15"/>
      <c r="C315" s="37">
        <v>5</v>
      </c>
      <c r="D315" s="71" t="s">
        <v>153</v>
      </c>
      <c r="E315" s="164" t="s">
        <v>154</v>
      </c>
      <c r="F315" s="164"/>
      <c r="G315" s="164"/>
      <c r="H315" s="164"/>
      <c r="I315" s="39">
        <v>2</v>
      </c>
      <c r="J315" s="39" t="s">
        <v>26</v>
      </c>
      <c r="K315" s="40" t="str">
        <f>VLOOKUP(D315,'1.Silahkan diisi'!$C$17:$F$83,4,FALSE)</f>
        <v>A</v>
      </c>
      <c r="L315" s="39">
        <f t="shared" si="22"/>
        <v>4</v>
      </c>
      <c r="M315" s="39">
        <v>1</v>
      </c>
      <c r="N315" s="39">
        <f t="shared" si="21"/>
        <v>8</v>
      </c>
      <c r="O315" s="27"/>
      <c r="P315" s="121"/>
    </row>
    <row r="316" spans="2:16">
      <c r="B316" s="15"/>
      <c r="C316" s="37">
        <v>6</v>
      </c>
      <c r="D316" s="71" t="s">
        <v>155</v>
      </c>
      <c r="E316" s="184" t="s">
        <v>156</v>
      </c>
      <c r="F316" s="184"/>
      <c r="G316" s="184"/>
      <c r="H316" s="184"/>
      <c r="I316" s="39">
        <v>2</v>
      </c>
      <c r="J316" s="39" t="s">
        <v>26</v>
      </c>
      <c r="K316" s="40" t="str">
        <f>VLOOKUP(D316,'1.Silahkan diisi'!$C$17:$F$83,4,FALSE)</f>
        <v>A</v>
      </c>
      <c r="L316" s="39">
        <f t="shared" si="22"/>
        <v>4</v>
      </c>
      <c r="M316" s="39">
        <v>1</v>
      </c>
      <c r="N316" s="39">
        <f t="shared" si="21"/>
        <v>8</v>
      </c>
      <c r="O316" s="27"/>
      <c r="P316" s="121"/>
    </row>
    <row r="317" spans="2:16">
      <c r="B317" s="15"/>
      <c r="C317" s="37">
        <v>7</v>
      </c>
      <c r="D317" s="71" t="s">
        <v>157</v>
      </c>
      <c r="E317" s="164" t="s">
        <v>12</v>
      </c>
      <c r="F317" s="164"/>
      <c r="G317" s="164"/>
      <c r="H317" s="164"/>
      <c r="I317" s="39">
        <v>4</v>
      </c>
      <c r="J317" s="39" t="s">
        <v>26</v>
      </c>
      <c r="K317" s="40" t="str">
        <f>VLOOKUP(D317,'1.Silahkan diisi'!$C$17:$F$83,4,FALSE)</f>
        <v>A</v>
      </c>
      <c r="L317" s="39">
        <f t="shared" si="22"/>
        <v>4</v>
      </c>
      <c r="M317" s="39">
        <v>1</v>
      </c>
      <c r="N317" s="39">
        <f t="shared" si="21"/>
        <v>16</v>
      </c>
      <c r="O317" s="27"/>
      <c r="P317" s="121"/>
    </row>
    <row r="318" spans="2:16">
      <c r="B318" s="15"/>
      <c r="C318" s="19"/>
      <c r="D318" s="19"/>
      <c r="E318" s="19"/>
      <c r="F318" s="19"/>
      <c r="G318" s="19"/>
      <c r="H318" s="19"/>
      <c r="I318" s="81">
        <f>SUM(I311:I317)</f>
        <v>17</v>
      </c>
      <c r="J318" s="19"/>
      <c r="K318" s="19"/>
      <c r="L318" s="161" t="s">
        <v>31</v>
      </c>
      <c r="M318" s="162"/>
      <c r="N318" s="82">
        <f>SUM(N311:N317)</f>
        <v>68</v>
      </c>
      <c r="O318" s="27"/>
      <c r="P318" s="121"/>
    </row>
    <row r="319" spans="2:16">
      <c r="B319" s="15"/>
      <c r="C319" s="19"/>
      <c r="D319" s="19"/>
      <c r="E319" s="19"/>
      <c r="F319" s="19"/>
      <c r="G319" s="19"/>
      <c r="H319" s="19"/>
      <c r="I319" s="27"/>
      <c r="J319" s="19"/>
      <c r="K319" s="19"/>
      <c r="L319" s="156" t="s">
        <v>37</v>
      </c>
      <c r="M319" s="157"/>
      <c r="N319" s="43">
        <f>N318/I318</f>
        <v>4</v>
      </c>
      <c r="O319" s="117"/>
      <c r="P319" s="123"/>
    </row>
    <row r="320" spans="2:16">
      <c r="B320" s="15"/>
      <c r="C320" s="19"/>
      <c r="D320" s="19"/>
      <c r="E320" s="19"/>
      <c r="F320" s="19"/>
      <c r="G320" s="19"/>
      <c r="H320" s="19"/>
      <c r="I320" s="27"/>
      <c r="J320" s="19"/>
      <c r="K320" s="19"/>
      <c r="L320" s="156" t="s">
        <v>32</v>
      </c>
      <c r="M320" s="157"/>
      <c r="N320" s="44">
        <v>4</v>
      </c>
      <c r="O320" s="118"/>
      <c r="P320" s="123"/>
    </row>
    <row r="321" spans="2:16">
      <c r="B321" s="15"/>
      <c r="C321" s="19"/>
      <c r="D321" s="19"/>
      <c r="E321" s="155"/>
      <c r="F321" s="155"/>
      <c r="G321" s="155"/>
      <c r="H321" s="155"/>
      <c r="I321" s="19"/>
      <c r="J321" s="19"/>
      <c r="K321" s="19"/>
      <c r="L321" s="53" t="s">
        <v>33</v>
      </c>
      <c r="M321" s="54"/>
      <c r="N321" s="45">
        <f>N319/N320</f>
        <v>1</v>
      </c>
      <c r="O321" s="116"/>
      <c r="P321" s="125"/>
    </row>
    <row r="322" spans="2:16">
      <c r="B322" s="46"/>
      <c r="C322" s="47"/>
      <c r="D322" s="47"/>
      <c r="E322" s="47"/>
      <c r="F322" s="47"/>
      <c r="G322" s="47"/>
      <c r="H322" s="52"/>
      <c r="I322" s="47"/>
      <c r="J322" s="47"/>
      <c r="K322" s="47"/>
      <c r="L322" s="47"/>
      <c r="M322" s="47"/>
      <c r="N322" s="47"/>
      <c r="O322" s="47"/>
      <c r="P322" s="48"/>
    </row>
    <row r="323" spans="2:16">
      <c r="B323" s="15"/>
      <c r="C323" s="72" t="s">
        <v>45</v>
      </c>
      <c r="D323" s="72"/>
      <c r="E323" s="72"/>
      <c r="F323" s="72"/>
      <c r="G323" s="19"/>
      <c r="H323" s="27"/>
      <c r="I323" s="19"/>
      <c r="J323" s="19"/>
      <c r="K323" s="19"/>
      <c r="L323" s="19"/>
      <c r="M323" s="19"/>
      <c r="N323" s="19"/>
      <c r="O323" s="19"/>
      <c r="P323" s="25"/>
    </row>
    <row r="324" spans="2:16" ht="16.5" customHeight="1">
      <c r="B324" s="15"/>
      <c r="C324" s="147" t="s">
        <v>170</v>
      </c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60"/>
      <c r="P324" s="119"/>
    </row>
    <row r="325" spans="2:16">
      <c r="B325" s="15"/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60"/>
      <c r="P325" s="119"/>
    </row>
    <row r="326" spans="2:16">
      <c r="B326" s="15"/>
      <c r="C326" s="19"/>
      <c r="D326" s="19"/>
      <c r="E326" s="151"/>
      <c r="F326" s="151"/>
      <c r="G326" s="151"/>
      <c r="H326" s="151"/>
      <c r="I326" s="19"/>
      <c r="J326" s="19"/>
      <c r="K326" s="19"/>
      <c r="L326" s="19"/>
      <c r="M326" s="19"/>
      <c r="N326" s="19"/>
      <c r="O326" s="19"/>
      <c r="P326" s="25"/>
    </row>
    <row r="327" spans="2:16">
      <c r="B327" s="15"/>
      <c r="C327" s="31" t="s">
        <v>6</v>
      </c>
      <c r="D327" s="32" t="s">
        <v>7</v>
      </c>
      <c r="E327" s="33" t="s">
        <v>8</v>
      </c>
      <c r="F327" s="34"/>
      <c r="G327" s="34"/>
      <c r="H327" s="35"/>
      <c r="I327" s="36" t="s">
        <v>22</v>
      </c>
      <c r="J327" s="36" t="s">
        <v>23</v>
      </c>
      <c r="K327" s="36" t="s">
        <v>9</v>
      </c>
      <c r="L327" s="36" t="s">
        <v>16</v>
      </c>
      <c r="M327" s="36" t="s">
        <v>24</v>
      </c>
      <c r="N327" s="36" t="s">
        <v>25</v>
      </c>
      <c r="O327" s="111"/>
      <c r="P327" s="120"/>
    </row>
    <row r="328" spans="2:16">
      <c r="B328" s="15"/>
      <c r="C328" s="37">
        <v>1</v>
      </c>
      <c r="D328" s="71" t="s">
        <v>59</v>
      </c>
      <c r="E328" s="169" t="s">
        <v>60</v>
      </c>
      <c r="F328" s="170"/>
      <c r="G328" s="170"/>
      <c r="H328" s="171"/>
      <c r="I328" s="39">
        <v>2</v>
      </c>
      <c r="J328" s="39" t="s">
        <v>26</v>
      </c>
      <c r="K328" s="40" t="str">
        <f>VLOOKUP(D328,'1.Silahkan diisi'!$C$17:$F$83,4,FALSE)</f>
        <v>A</v>
      </c>
      <c r="L328" s="39">
        <f>VLOOKUP(K328,$S$5:$T$13,2,FALSE)</f>
        <v>4</v>
      </c>
      <c r="M328" s="39">
        <v>1</v>
      </c>
      <c r="N328" s="39">
        <f>L328*M328*I328</f>
        <v>8</v>
      </c>
      <c r="O328" s="27"/>
      <c r="P328" s="121"/>
    </row>
    <row r="329" spans="2:16">
      <c r="B329" s="15"/>
      <c r="C329" s="37">
        <v>2</v>
      </c>
      <c r="D329" s="71" t="s">
        <v>61</v>
      </c>
      <c r="E329" s="169" t="s">
        <v>62</v>
      </c>
      <c r="F329" s="170"/>
      <c r="G329" s="170"/>
      <c r="H329" s="171"/>
      <c r="I329" s="39">
        <v>2</v>
      </c>
      <c r="J329" s="39" t="s">
        <v>26</v>
      </c>
      <c r="K329" s="40" t="str">
        <f>VLOOKUP(D329,'1.Silahkan diisi'!$C$17:$F$83,4,FALSE)</f>
        <v>A</v>
      </c>
      <c r="L329" s="39">
        <f>VLOOKUP(K329,$S$5:$T$13,2,FALSE)</f>
        <v>4</v>
      </c>
      <c r="M329" s="39">
        <v>1</v>
      </c>
      <c r="N329" s="39">
        <f>L329*M329*I329</f>
        <v>8</v>
      </c>
      <c r="O329" s="27"/>
      <c r="P329" s="121"/>
    </row>
    <row r="330" spans="2:16">
      <c r="B330" s="15"/>
      <c r="C330" s="37">
        <v>3</v>
      </c>
      <c r="D330" s="71" t="s">
        <v>82</v>
      </c>
      <c r="E330" s="169" t="s">
        <v>83</v>
      </c>
      <c r="F330" s="170"/>
      <c r="G330" s="170"/>
      <c r="H330" s="171"/>
      <c r="I330" s="39">
        <v>2</v>
      </c>
      <c r="J330" s="39" t="s">
        <v>26</v>
      </c>
      <c r="K330" s="40" t="str">
        <f>VLOOKUP(D330,'1.Silahkan diisi'!$C$17:$F$83,4,FALSE)</f>
        <v>A</v>
      </c>
      <c r="L330" s="39">
        <f>VLOOKUP(K330,$S$5:$T$13,2,FALSE)</f>
        <v>4</v>
      </c>
      <c r="M330" s="39">
        <v>1</v>
      </c>
      <c r="N330" s="39">
        <f>L330*M330*I330</f>
        <v>8</v>
      </c>
      <c r="O330" s="27"/>
      <c r="P330" s="121"/>
    </row>
    <row r="331" spans="2:16" ht="16.5" customHeight="1">
      <c r="B331" s="15"/>
      <c r="C331" s="37">
        <v>4</v>
      </c>
      <c r="D331" s="71" t="s">
        <v>92</v>
      </c>
      <c r="E331" s="176" t="s">
        <v>93</v>
      </c>
      <c r="F331" s="177"/>
      <c r="G331" s="177"/>
      <c r="H331" s="178"/>
      <c r="I331" s="39">
        <v>3</v>
      </c>
      <c r="J331" s="39" t="s">
        <v>26</v>
      </c>
      <c r="K331" s="40" t="str">
        <f>VLOOKUP(D331,'1.Silahkan diisi'!$C$17:$F$83,4,FALSE)</f>
        <v>A</v>
      </c>
      <c r="L331" s="39">
        <f>VLOOKUP(K331,$S$5:$T$13,2,FALSE)</f>
        <v>4</v>
      </c>
      <c r="M331" s="39">
        <v>1</v>
      </c>
      <c r="N331" s="39">
        <f>L331*M331*I331</f>
        <v>12</v>
      </c>
      <c r="O331" s="27"/>
      <c r="P331" s="121"/>
    </row>
    <row r="332" spans="2:16" ht="16.5" customHeight="1">
      <c r="B332" s="15"/>
      <c r="C332" s="37">
        <v>5</v>
      </c>
      <c r="D332" s="71" t="s">
        <v>122</v>
      </c>
      <c r="E332" s="179" t="s">
        <v>123</v>
      </c>
      <c r="F332" s="180"/>
      <c r="G332" s="180"/>
      <c r="H332" s="181"/>
      <c r="I332" s="39">
        <v>3</v>
      </c>
      <c r="J332" s="39" t="s">
        <v>26</v>
      </c>
      <c r="K332" s="40" t="str">
        <f>VLOOKUP(D332,'1.Silahkan diisi'!$C$17:$F$83,4,FALSE)</f>
        <v>A</v>
      </c>
      <c r="L332" s="39">
        <f t="shared" ref="L332:L354" si="23">VLOOKUP(K332,$S$5:$T$13,2,FALSE)</f>
        <v>4</v>
      </c>
      <c r="M332" s="39">
        <v>1</v>
      </c>
      <c r="N332" s="39">
        <f t="shared" ref="N332:N354" si="24">L332*M332*I332</f>
        <v>12</v>
      </c>
      <c r="O332" s="27"/>
      <c r="P332" s="121"/>
    </row>
    <row r="333" spans="2:16" ht="16.5" customHeight="1">
      <c r="B333" s="15"/>
      <c r="C333" s="37">
        <v>6</v>
      </c>
      <c r="D333" s="71" t="s">
        <v>124</v>
      </c>
      <c r="E333" s="179" t="s">
        <v>125</v>
      </c>
      <c r="F333" s="180"/>
      <c r="G333" s="180"/>
      <c r="H333" s="181"/>
      <c r="I333" s="39">
        <v>2</v>
      </c>
      <c r="J333" s="39" t="s">
        <v>26</v>
      </c>
      <c r="K333" s="40" t="str">
        <f>VLOOKUP(D333,'1.Silahkan diisi'!$C$17:$F$83,4,FALSE)</f>
        <v>A</v>
      </c>
      <c r="L333" s="39">
        <f t="shared" si="23"/>
        <v>4</v>
      </c>
      <c r="M333" s="39">
        <v>1</v>
      </c>
      <c r="N333" s="39">
        <f t="shared" si="24"/>
        <v>8</v>
      </c>
      <c r="O333" s="27"/>
      <c r="P333" s="121"/>
    </row>
    <row r="334" spans="2:16" ht="16.5" customHeight="1">
      <c r="B334" s="15"/>
      <c r="C334" s="37">
        <v>7</v>
      </c>
      <c r="D334" s="71" t="s">
        <v>128</v>
      </c>
      <c r="E334" s="179" t="s">
        <v>129</v>
      </c>
      <c r="F334" s="180"/>
      <c r="G334" s="180"/>
      <c r="H334" s="181"/>
      <c r="I334" s="39">
        <v>2</v>
      </c>
      <c r="J334" s="39" t="s">
        <v>26</v>
      </c>
      <c r="K334" s="40" t="str">
        <f>VLOOKUP(D334,'1.Silahkan diisi'!$C$17:$F$83,4,FALSE)</f>
        <v>A</v>
      </c>
      <c r="L334" s="39">
        <f t="shared" si="23"/>
        <v>4</v>
      </c>
      <c r="M334" s="39">
        <v>1</v>
      </c>
      <c r="N334" s="39">
        <f t="shared" si="24"/>
        <v>8</v>
      </c>
      <c r="O334" s="27"/>
      <c r="P334" s="121"/>
    </row>
    <row r="335" spans="2:16" ht="16.5" customHeight="1">
      <c r="B335" s="15"/>
      <c r="C335" s="37">
        <v>8</v>
      </c>
      <c r="D335" s="71" t="s">
        <v>146</v>
      </c>
      <c r="E335" s="179" t="s">
        <v>147</v>
      </c>
      <c r="F335" s="180"/>
      <c r="G335" s="180"/>
      <c r="H335" s="181"/>
      <c r="I335" s="39">
        <v>3</v>
      </c>
      <c r="J335" s="39" t="s">
        <v>26</v>
      </c>
      <c r="K335" s="40" t="str">
        <f>VLOOKUP(D335,'1.Silahkan diisi'!$C$17:$F$83,4,FALSE)</f>
        <v>A</v>
      </c>
      <c r="L335" s="39">
        <f t="shared" si="23"/>
        <v>4</v>
      </c>
      <c r="M335" s="39">
        <v>1</v>
      </c>
      <c r="N335" s="39">
        <f t="shared" si="24"/>
        <v>12</v>
      </c>
      <c r="O335" s="27"/>
      <c r="P335" s="121"/>
    </row>
    <row r="336" spans="2:16" ht="16.5" customHeight="1">
      <c r="B336" s="15"/>
      <c r="C336" s="37">
        <v>9</v>
      </c>
      <c r="D336" s="71" t="s">
        <v>149</v>
      </c>
      <c r="E336" s="179" t="s">
        <v>150</v>
      </c>
      <c r="F336" s="180"/>
      <c r="G336" s="180"/>
      <c r="H336" s="181"/>
      <c r="I336" s="39">
        <v>2</v>
      </c>
      <c r="J336" s="39" t="s">
        <v>26</v>
      </c>
      <c r="K336" s="40" t="str">
        <f>VLOOKUP(D336,'1.Silahkan diisi'!$C$17:$F$83,4,FALSE)</f>
        <v>A</v>
      </c>
      <c r="L336" s="39">
        <f t="shared" si="23"/>
        <v>4</v>
      </c>
      <c r="M336" s="39">
        <v>1</v>
      </c>
      <c r="N336" s="39">
        <f t="shared" si="24"/>
        <v>8</v>
      </c>
      <c r="O336" s="27"/>
      <c r="P336" s="121"/>
    </row>
    <row r="337" spans="2:16" ht="16.5" customHeight="1">
      <c r="B337" s="15"/>
      <c r="C337" s="37">
        <v>10</v>
      </c>
      <c r="D337" s="71" t="s">
        <v>153</v>
      </c>
      <c r="E337" s="179" t="s">
        <v>154</v>
      </c>
      <c r="F337" s="180"/>
      <c r="G337" s="180"/>
      <c r="H337" s="181"/>
      <c r="I337" s="39">
        <v>2</v>
      </c>
      <c r="J337" s="39" t="s">
        <v>26</v>
      </c>
      <c r="K337" s="40" t="str">
        <f>VLOOKUP(D337,'1.Silahkan diisi'!$C$17:$F$83,4,FALSE)</f>
        <v>A</v>
      </c>
      <c r="L337" s="39">
        <f t="shared" si="23"/>
        <v>4</v>
      </c>
      <c r="M337" s="39">
        <v>1</v>
      </c>
      <c r="N337" s="39">
        <f t="shared" si="24"/>
        <v>8</v>
      </c>
      <c r="O337" s="27"/>
      <c r="P337" s="121"/>
    </row>
    <row r="338" spans="2:16" ht="16.5" customHeight="1">
      <c r="B338" s="15"/>
      <c r="C338" s="37">
        <v>11</v>
      </c>
      <c r="D338" s="71" t="s">
        <v>155</v>
      </c>
      <c r="E338" s="179" t="s">
        <v>156</v>
      </c>
      <c r="F338" s="180"/>
      <c r="G338" s="180"/>
      <c r="H338" s="181"/>
      <c r="I338" s="39">
        <v>2</v>
      </c>
      <c r="J338" s="39" t="s">
        <v>26</v>
      </c>
      <c r="K338" s="40" t="str">
        <f>VLOOKUP(D338,'1.Silahkan diisi'!$C$17:$F$83,4,FALSE)</f>
        <v>A</v>
      </c>
      <c r="L338" s="39">
        <f t="shared" si="23"/>
        <v>4</v>
      </c>
      <c r="M338" s="39">
        <v>1</v>
      </c>
      <c r="N338" s="39">
        <f t="shared" si="24"/>
        <v>8</v>
      </c>
      <c r="O338" s="27"/>
      <c r="P338" s="121"/>
    </row>
    <row r="339" spans="2:16" ht="16.5" customHeight="1">
      <c r="B339" s="15"/>
      <c r="C339" s="37">
        <v>12</v>
      </c>
      <c r="D339" s="71" t="s">
        <v>157</v>
      </c>
      <c r="E339" s="179" t="s">
        <v>12</v>
      </c>
      <c r="F339" s="180"/>
      <c r="G339" s="180"/>
      <c r="H339" s="181"/>
      <c r="I339" s="39">
        <v>4</v>
      </c>
      <c r="J339" s="39" t="s">
        <v>26</v>
      </c>
      <c r="K339" s="40" t="str">
        <f>VLOOKUP(D339,'1.Silahkan diisi'!$C$17:$F$83,4,FALSE)</f>
        <v>A</v>
      </c>
      <c r="L339" s="39">
        <f t="shared" si="23"/>
        <v>4</v>
      </c>
      <c r="M339" s="39">
        <v>1</v>
      </c>
      <c r="N339" s="39">
        <f t="shared" si="24"/>
        <v>16</v>
      </c>
      <c r="O339" s="27"/>
      <c r="P339" s="121"/>
    </row>
    <row r="340" spans="2:16" ht="16.5" customHeight="1">
      <c r="B340" s="15"/>
      <c r="C340" s="37">
        <v>13</v>
      </c>
      <c r="D340" s="37" t="str">
        <f>'1.Silahkan diisi'!C69</f>
        <v>xxx</v>
      </c>
      <c r="E340" s="172" t="str">
        <f>'1.Silahkan diisi'!D69</f>
        <v>Mata Kuliah Pilihan 1</v>
      </c>
      <c r="F340" s="173"/>
      <c r="G340" s="173"/>
      <c r="H340" s="174"/>
      <c r="I340" s="39">
        <f>'1.Silahkan diisi'!E69</f>
        <v>0</v>
      </c>
      <c r="J340" s="39" t="s">
        <v>26</v>
      </c>
      <c r="K340" s="40" t="str">
        <f>VLOOKUP(D340,'1.Silahkan diisi'!$C$17:$F$83,4,FALSE)</f>
        <v>T</v>
      </c>
      <c r="L340" s="39">
        <f t="shared" si="23"/>
        <v>0</v>
      </c>
      <c r="M340" s="39">
        <v>1</v>
      </c>
      <c r="N340" s="39">
        <f t="shared" si="24"/>
        <v>0</v>
      </c>
      <c r="O340" s="27"/>
      <c r="P340" s="121"/>
    </row>
    <row r="341" spans="2:16" ht="16.5" customHeight="1">
      <c r="B341" s="15"/>
      <c r="C341" s="37">
        <v>14</v>
      </c>
      <c r="D341" s="37" t="str">
        <f>'1.Silahkan diisi'!C70</f>
        <v>xxx</v>
      </c>
      <c r="E341" s="172" t="str">
        <f>'1.Silahkan diisi'!D70</f>
        <v>Mata Kuliah Pilihan 2</v>
      </c>
      <c r="F341" s="173"/>
      <c r="G341" s="173"/>
      <c r="H341" s="174"/>
      <c r="I341" s="39">
        <f>'1.Silahkan diisi'!E70</f>
        <v>0</v>
      </c>
      <c r="J341" s="39" t="s">
        <v>26</v>
      </c>
      <c r="K341" s="40" t="str">
        <f>VLOOKUP(D341,'1.Silahkan diisi'!$C$17:$F$83,4,FALSE)</f>
        <v>T</v>
      </c>
      <c r="L341" s="39">
        <f t="shared" si="23"/>
        <v>0</v>
      </c>
      <c r="M341" s="39">
        <v>1</v>
      </c>
      <c r="N341" s="39">
        <f t="shared" si="24"/>
        <v>0</v>
      </c>
      <c r="O341" s="27"/>
      <c r="P341" s="121"/>
    </row>
    <row r="342" spans="2:16" ht="16.5" customHeight="1">
      <c r="B342" s="15"/>
      <c r="C342" s="37">
        <v>15</v>
      </c>
      <c r="D342" s="37" t="str">
        <f>'1.Silahkan diisi'!C71</f>
        <v>xxx</v>
      </c>
      <c r="E342" s="172" t="str">
        <f>'1.Silahkan diisi'!D71</f>
        <v>Mata Kuliah Pilihan 3</v>
      </c>
      <c r="F342" s="173"/>
      <c r="G342" s="173"/>
      <c r="H342" s="174"/>
      <c r="I342" s="39">
        <f>'1.Silahkan diisi'!E71</f>
        <v>0</v>
      </c>
      <c r="J342" s="39" t="s">
        <v>26</v>
      </c>
      <c r="K342" s="40" t="str">
        <f>VLOOKUP(D342,'1.Silahkan diisi'!$C$17:$F$83,4,FALSE)</f>
        <v>T</v>
      </c>
      <c r="L342" s="39">
        <f t="shared" si="23"/>
        <v>0</v>
      </c>
      <c r="M342" s="39">
        <v>1</v>
      </c>
      <c r="N342" s="39">
        <f t="shared" si="24"/>
        <v>0</v>
      </c>
      <c r="O342" s="27"/>
      <c r="P342" s="121"/>
    </row>
    <row r="343" spans="2:16" ht="16.5" customHeight="1">
      <c r="B343" s="15"/>
      <c r="C343" s="37">
        <v>16</v>
      </c>
      <c r="D343" s="37" t="str">
        <f>'1.Silahkan diisi'!C72</f>
        <v>xxx</v>
      </c>
      <c r="E343" s="172" t="str">
        <f>'1.Silahkan diisi'!D72</f>
        <v>Mata Kuliah Pilihan 4</v>
      </c>
      <c r="F343" s="173"/>
      <c r="G343" s="173"/>
      <c r="H343" s="174"/>
      <c r="I343" s="39">
        <f>'1.Silahkan diisi'!E72</f>
        <v>0</v>
      </c>
      <c r="J343" s="39" t="s">
        <v>26</v>
      </c>
      <c r="K343" s="40" t="str">
        <f>VLOOKUP(D343,'1.Silahkan diisi'!$C$17:$F$83,4,FALSE)</f>
        <v>T</v>
      </c>
      <c r="L343" s="39">
        <f t="shared" si="23"/>
        <v>0</v>
      </c>
      <c r="M343" s="39">
        <v>1</v>
      </c>
      <c r="N343" s="39">
        <f t="shared" si="24"/>
        <v>0</v>
      </c>
      <c r="O343" s="27"/>
      <c r="P343" s="121"/>
    </row>
    <row r="344" spans="2:16" ht="16.5" customHeight="1">
      <c r="B344" s="15"/>
      <c r="C344" s="37">
        <v>17</v>
      </c>
      <c r="D344" s="37" t="str">
        <f>'1.Silahkan diisi'!C73</f>
        <v>xxx</v>
      </c>
      <c r="E344" s="172" t="str">
        <f>'1.Silahkan diisi'!D73</f>
        <v>Mata Kuliah Pilihan 5</v>
      </c>
      <c r="F344" s="173"/>
      <c r="G344" s="173"/>
      <c r="H344" s="174"/>
      <c r="I344" s="39">
        <f>'1.Silahkan diisi'!E73</f>
        <v>0</v>
      </c>
      <c r="J344" s="39" t="s">
        <v>26</v>
      </c>
      <c r="K344" s="40" t="str">
        <f>VLOOKUP(D344,'1.Silahkan diisi'!$C$17:$F$83,4,FALSE)</f>
        <v>T</v>
      </c>
      <c r="L344" s="39">
        <f t="shared" si="23"/>
        <v>0</v>
      </c>
      <c r="M344" s="39">
        <v>1</v>
      </c>
      <c r="N344" s="39">
        <f t="shared" si="24"/>
        <v>0</v>
      </c>
      <c r="O344" s="27"/>
      <c r="P344" s="121"/>
    </row>
    <row r="345" spans="2:16" ht="16.5" customHeight="1">
      <c r="B345" s="15"/>
      <c r="C345" s="37">
        <v>18</v>
      </c>
      <c r="D345" s="37" t="str">
        <f>'1.Silahkan diisi'!C74</f>
        <v>xxx</v>
      </c>
      <c r="E345" s="172" t="str">
        <f>'1.Silahkan diisi'!D74</f>
        <v>Mata Kuliah Pilihan 6</v>
      </c>
      <c r="F345" s="173"/>
      <c r="G345" s="173"/>
      <c r="H345" s="174"/>
      <c r="I345" s="39">
        <f>'1.Silahkan diisi'!E74</f>
        <v>0</v>
      </c>
      <c r="J345" s="39" t="s">
        <v>26</v>
      </c>
      <c r="K345" s="40" t="str">
        <f>VLOOKUP(D345,'1.Silahkan diisi'!$C$17:$F$83,4,FALSE)</f>
        <v>T</v>
      </c>
      <c r="L345" s="39">
        <f t="shared" si="23"/>
        <v>0</v>
      </c>
      <c r="M345" s="39">
        <v>1</v>
      </c>
      <c r="N345" s="39">
        <f t="shared" si="24"/>
        <v>0</v>
      </c>
      <c r="O345" s="27"/>
      <c r="P345" s="121"/>
    </row>
    <row r="346" spans="2:16" ht="16.5" customHeight="1">
      <c r="B346" s="15"/>
      <c r="C346" s="37">
        <v>19</v>
      </c>
      <c r="D346" s="37" t="str">
        <f>'1.Silahkan diisi'!C75</f>
        <v>xxx</v>
      </c>
      <c r="E346" s="172" t="str">
        <f>'1.Silahkan diisi'!D75</f>
        <v>Mata Kuliah Pilihan 7</v>
      </c>
      <c r="F346" s="173"/>
      <c r="G346" s="173"/>
      <c r="H346" s="174"/>
      <c r="I346" s="39">
        <f>'1.Silahkan diisi'!E75</f>
        <v>0</v>
      </c>
      <c r="J346" s="39" t="s">
        <v>26</v>
      </c>
      <c r="K346" s="40" t="str">
        <f>VLOOKUP(D346,'1.Silahkan diisi'!$C$17:$F$83,4,FALSE)</f>
        <v>T</v>
      </c>
      <c r="L346" s="39">
        <f t="shared" si="23"/>
        <v>0</v>
      </c>
      <c r="M346" s="39">
        <v>1</v>
      </c>
      <c r="N346" s="39">
        <f t="shared" si="24"/>
        <v>0</v>
      </c>
      <c r="O346" s="27"/>
      <c r="P346" s="121"/>
    </row>
    <row r="347" spans="2:16" ht="16.5" customHeight="1">
      <c r="B347" s="15"/>
      <c r="C347" s="37">
        <v>20</v>
      </c>
      <c r="D347" s="37" t="str">
        <f>'1.Silahkan diisi'!C76</f>
        <v>xxx</v>
      </c>
      <c r="E347" s="172" t="str">
        <f>'1.Silahkan diisi'!D76</f>
        <v>Mata Kuliah Pilihan 8</v>
      </c>
      <c r="F347" s="173"/>
      <c r="G347" s="173"/>
      <c r="H347" s="174"/>
      <c r="I347" s="39">
        <f>'1.Silahkan diisi'!E76</f>
        <v>0</v>
      </c>
      <c r="J347" s="39" t="s">
        <v>26</v>
      </c>
      <c r="K347" s="40" t="str">
        <f>VLOOKUP(D347,'1.Silahkan diisi'!$C$17:$F$83,4,FALSE)</f>
        <v>T</v>
      </c>
      <c r="L347" s="39">
        <f t="shared" si="23"/>
        <v>0</v>
      </c>
      <c r="M347" s="39">
        <v>1</v>
      </c>
      <c r="N347" s="39">
        <f t="shared" si="24"/>
        <v>0</v>
      </c>
      <c r="O347" s="27"/>
      <c r="P347" s="121"/>
    </row>
    <row r="348" spans="2:16" ht="16.5" customHeight="1">
      <c r="B348" s="15"/>
      <c r="C348" s="37">
        <v>21</v>
      </c>
      <c r="D348" s="37" t="str">
        <f>'1.Silahkan diisi'!C77</f>
        <v>xxx</v>
      </c>
      <c r="E348" s="172" t="str">
        <f>'1.Silahkan diisi'!D77</f>
        <v>Mata Kuliah Pilihan 9</v>
      </c>
      <c r="F348" s="173"/>
      <c r="G348" s="173"/>
      <c r="H348" s="174"/>
      <c r="I348" s="39">
        <f>'1.Silahkan diisi'!E77</f>
        <v>0</v>
      </c>
      <c r="J348" s="39" t="s">
        <v>26</v>
      </c>
      <c r="K348" s="40" t="str">
        <f>VLOOKUP(D348,'1.Silahkan diisi'!$C$17:$F$83,4,FALSE)</f>
        <v>T</v>
      </c>
      <c r="L348" s="39">
        <f t="shared" si="23"/>
        <v>0</v>
      </c>
      <c r="M348" s="39">
        <v>1</v>
      </c>
      <c r="N348" s="39">
        <f t="shared" si="24"/>
        <v>0</v>
      </c>
      <c r="O348" s="27"/>
      <c r="P348" s="121"/>
    </row>
    <row r="349" spans="2:16" ht="16.5" customHeight="1">
      <c r="B349" s="15"/>
      <c r="C349" s="37">
        <v>22</v>
      </c>
      <c r="D349" s="37" t="str">
        <f>'1.Silahkan diisi'!C78</f>
        <v>xxx</v>
      </c>
      <c r="E349" s="172" t="str">
        <f>'1.Silahkan diisi'!D78</f>
        <v>Mata Kuliah Pilihan 10</v>
      </c>
      <c r="F349" s="173"/>
      <c r="G349" s="173"/>
      <c r="H349" s="174"/>
      <c r="I349" s="39">
        <f>'1.Silahkan diisi'!E78</f>
        <v>0</v>
      </c>
      <c r="J349" s="39" t="s">
        <v>26</v>
      </c>
      <c r="K349" s="40" t="str">
        <f>VLOOKUP(D349,'1.Silahkan diisi'!$C$17:$F$83,4,FALSE)</f>
        <v>T</v>
      </c>
      <c r="L349" s="39">
        <f t="shared" si="23"/>
        <v>0</v>
      </c>
      <c r="M349" s="39">
        <v>1</v>
      </c>
      <c r="N349" s="39">
        <f t="shared" si="24"/>
        <v>0</v>
      </c>
      <c r="O349" s="27"/>
      <c r="P349" s="121"/>
    </row>
    <row r="350" spans="2:16" ht="16.5" customHeight="1">
      <c r="B350" s="15"/>
      <c r="C350" s="37">
        <v>23</v>
      </c>
      <c r="D350" s="37" t="str">
        <f>'1.Silahkan diisi'!C79</f>
        <v>xxx</v>
      </c>
      <c r="E350" s="172" t="str">
        <f>'1.Silahkan diisi'!D79</f>
        <v>Mata Kuliah Pilihan 11</v>
      </c>
      <c r="F350" s="173"/>
      <c r="G350" s="173"/>
      <c r="H350" s="174"/>
      <c r="I350" s="39">
        <f>'1.Silahkan diisi'!E79</f>
        <v>0</v>
      </c>
      <c r="J350" s="39" t="s">
        <v>26</v>
      </c>
      <c r="K350" s="40" t="str">
        <f>VLOOKUP(D350,'1.Silahkan diisi'!$C$17:$F$83,4,FALSE)</f>
        <v>T</v>
      </c>
      <c r="L350" s="39">
        <f t="shared" si="23"/>
        <v>0</v>
      </c>
      <c r="M350" s="39">
        <v>1</v>
      </c>
      <c r="N350" s="39">
        <f t="shared" si="24"/>
        <v>0</v>
      </c>
      <c r="O350" s="27"/>
      <c r="P350" s="121"/>
    </row>
    <row r="351" spans="2:16" ht="16.5" customHeight="1">
      <c r="B351" s="15"/>
      <c r="C351" s="37">
        <v>24</v>
      </c>
      <c r="D351" s="37" t="str">
        <f>'1.Silahkan diisi'!C80</f>
        <v>xxx</v>
      </c>
      <c r="E351" s="172" t="str">
        <f>'1.Silahkan diisi'!D80</f>
        <v>Mata Kuliah Pilihan 12</v>
      </c>
      <c r="F351" s="173"/>
      <c r="G351" s="173"/>
      <c r="H351" s="174"/>
      <c r="I351" s="39">
        <f>'1.Silahkan diisi'!E80</f>
        <v>0</v>
      </c>
      <c r="J351" s="39" t="s">
        <v>26</v>
      </c>
      <c r="K351" s="40" t="str">
        <f>VLOOKUP(D351,'1.Silahkan diisi'!$C$17:$F$83,4,FALSE)</f>
        <v>T</v>
      </c>
      <c r="L351" s="39">
        <f t="shared" si="23"/>
        <v>0</v>
      </c>
      <c r="M351" s="39">
        <v>1</v>
      </c>
      <c r="N351" s="39">
        <f t="shared" si="24"/>
        <v>0</v>
      </c>
      <c r="O351" s="27"/>
      <c r="P351" s="121"/>
    </row>
    <row r="352" spans="2:16" ht="16.5" customHeight="1">
      <c r="B352" s="15"/>
      <c r="C352" s="37">
        <v>25</v>
      </c>
      <c r="D352" s="37" t="str">
        <f>'1.Silahkan diisi'!C81</f>
        <v>xxx</v>
      </c>
      <c r="E352" s="172" t="str">
        <f>'1.Silahkan diisi'!D81</f>
        <v>Mata Kuliah Pilihan 13</v>
      </c>
      <c r="F352" s="173"/>
      <c r="G352" s="173"/>
      <c r="H352" s="174"/>
      <c r="I352" s="39">
        <f>'1.Silahkan diisi'!E81</f>
        <v>0</v>
      </c>
      <c r="J352" s="39" t="s">
        <v>26</v>
      </c>
      <c r="K352" s="40" t="str">
        <f>VLOOKUP(D352,'1.Silahkan diisi'!$C$17:$F$83,4,FALSE)</f>
        <v>T</v>
      </c>
      <c r="L352" s="39">
        <f t="shared" si="23"/>
        <v>0</v>
      </c>
      <c r="M352" s="39">
        <v>1</v>
      </c>
      <c r="N352" s="39">
        <f t="shared" si="24"/>
        <v>0</v>
      </c>
      <c r="O352" s="27"/>
      <c r="P352" s="121"/>
    </row>
    <row r="353" spans="2:16" ht="16.5" customHeight="1">
      <c r="B353" s="15"/>
      <c r="C353" s="37">
        <v>26</v>
      </c>
      <c r="D353" s="37" t="str">
        <f>'1.Silahkan diisi'!C82</f>
        <v>xxx</v>
      </c>
      <c r="E353" s="172" t="str">
        <f>'1.Silahkan diisi'!D82</f>
        <v>Mata Kuliah Pilihan 14</v>
      </c>
      <c r="F353" s="173"/>
      <c r="G353" s="173"/>
      <c r="H353" s="174"/>
      <c r="I353" s="39">
        <f>'1.Silahkan diisi'!E82</f>
        <v>0</v>
      </c>
      <c r="J353" s="39" t="s">
        <v>26</v>
      </c>
      <c r="K353" s="40" t="str">
        <f>VLOOKUP(D353,'1.Silahkan diisi'!$C$17:$F$83,4,FALSE)</f>
        <v>T</v>
      </c>
      <c r="L353" s="39">
        <f t="shared" si="23"/>
        <v>0</v>
      </c>
      <c r="M353" s="39">
        <v>1</v>
      </c>
      <c r="N353" s="39">
        <f t="shared" si="24"/>
        <v>0</v>
      </c>
      <c r="O353" s="27"/>
      <c r="P353" s="121"/>
    </row>
    <row r="354" spans="2:16" ht="16.5" customHeight="1">
      <c r="B354" s="15"/>
      <c r="C354" s="37">
        <v>27</v>
      </c>
      <c r="D354" s="37" t="str">
        <f>'1.Silahkan diisi'!C83</f>
        <v>xxx</v>
      </c>
      <c r="E354" s="172" t="str">
        <f>'1.Silahkan diisi'!D83</f>
        <v>Mata Kuliah Pilihan 15</v>
      </c>
      <c r="F354" s="173"/>
      <c r="G354" s="173"/>
      <c r="H354" s="174"/>
      <c r="I354" s="39">
        <f>'1.Silahkan diisi'!E83</f>
        <v>0</v>
      </c>
      <c r="J354" s="39" t="s">
        <v>26</v>
      </c>
      <c r="K354" s="40" t="str">
        <f>VLOOKUP(D354,'1.Silahkan diisi'!$C$17:$F$83,4,FALSE)</f>
        <v>T</v>
      </c>
      <c r="L354" s="39">
        <f t="shared" si="23"/>
        <v>0</v>
      </c>
      <c r="M354" s="39">
        <v>1</v>
      </c>
      <c r="N354" s="39">
        <f t="shared" si="24"/>
        <v>0</v>
      </c>
      <c r="O354" s="27"/>
      <c r="P354" s="121"/>
    </row>
    <row r="355" spans="2:16">
      <c r="B355" s="15"/>
      <c r="C355" s="19"/>
      <c r="D355" s="19"/>
      <c r="E355" s="19"/>
      <c r="F355" s="19"/>
      <c r="G355" s="19"/>
      <c r="H355" s="19"/>
      <c r="I355" s="81">
        <f>SUM(I328:I354)</f>
        <v>29</v>
      </c>
      <c r="J355" s="19"/>
      <c r="K355" s="19"/>
      <c r="L355" s="161" t="s">
        <v>31</v>
      </c>
      <c r="M355" s="162"/>
      <c r="N355" s="82">
        <f>SUM(N328:N354)</f>
        <v>116</v>
      </c>
      <c r="O355" s="27"/>
      <c r="P355" s="121"/>
    </row>
    <row r="356" spans="2:16">
      <c r="B356" s="15"/>
      <c r="C356" s="19"/>
      <c r="D356" s="19"/>
      <c r="E356" s="19"/>
      <c r="F356" s="19"/>
      <c r="G356" s="19"/>
      <c r="H356" s="19"/>
      <c r="I356" s="27"/>
      <c r="J356" s="19"/>
      <c r="K356" s="19"/>
      <c r="L356" s="156" t="s">
        <v>37</v>
      </c>
      <c r="M356" s="157"/>
      <c r="N356" s="43">
        <f>N355/I355</f>
        <v>4</v>
      </c>
      <c r="O356" s="117"/>
      <c r="P356" s="123"/>
    </row>
    <row r="357" spans="2:16">
      <c r="B357" s="15"/>
      <c r="C357" s="19"/>
      <c r="D357" s="19"/>
      <c r="E357" s="19"/>
      <c r="F357" s="19"/>
      <c r="G357" s="19"/>
      <c r="H357" s="19"/>
      <c r="I357" s="27"/>
      <c r="J357" s="19"/>
      <c r="K357" s="19"/>
      <c r="L357" s="156" t="s">
        <v>32</v>
      </c>
      <c r="M357" s="157"/>
      <c r="N357" s="44">
        <v>4</v>
      </c>
      <c r="O357" s="118"/>
      <c r="P357" s="123"/>
    </row>
    <row r="358" spans="2:16">
      <c r="B358" s="15"/>
      <c r="C358" s="19"/>
      <c r="D358" s="19"/>
      <c r="E358" s="155"/>
      <c r="F358" s="155"/>
      <c r="G358" s="155"/>
      <c r="H358" s="155"/>
      <c r="I358" s="19"/>
      <c r="J358" s="19"/>
      <c r="K358" s="19"/>
      <c r="L358" s="53" t="s">
        <v>33</v>
      </c>
      <c r="M358" s="54"/>
      <c r="N358" s="45">
        <f>N356/N357</f>
        <v>1</v>
      </c>
      <c r="O358" s="116"/>
      <c r="P358" s="125"/>
    </row>
    <row r="359" spans="2:16">
      <c r="B359" s="46"/>
      <c r="C359" s="47"/>
      <c r="D359" s="47"/>
      <c r="E359" s="47"/>
      <c r="F359" s="47"/>
      <c r="G359" s="47"/>
      <c r="H359" s="52"/>
      <c r="I359" s="47"/>
      <c r="J359" s="47"/>
      <c r="K359" s="47"/>
      <c r="L359" s="47"/>
      <c r="M359" s="47"/>
      <c r="N359" s="47"/>
      <c r="O359" s="47"/>
      <c r="P359" s="48"/>
    </row>
  </sheetData>
  <mergeCells count="307">
    <mergeCell ref="U20:U21"/>
    <mergeCell ref="U18:U19"/>
    <mergeCell ref="E345:H345"/>
    <mergeCell ref="E346:H346"/>
    <mergeCell ref="E347:H347"/>
    <mergeCell ref="E348:H348"/>
    <mergeCell ref="E349:H349"/>
    <mergeCell ref="E350:H350"/>
    <mergeCell ref="E283:H283"/>
    <mergeCell ref="E284:H284"/>
    <mergeCell ref="E341:H341"/>
    <mergeCell ref="E342:H342"/>
    <mergeCell ref="E343:H343"/>
    <mergeCell ref="E344:H344"/>
    <mergeCell ref="E252:H252"/>
    <mergeCell ref="E274:H274"/>
    <mergeCell ref="E275:H275"/>
    <mergeCell ref="E276:H276"/>
    <mergeCell ref="E277:H277"/>
    <mergeCell ref="E278:H278"/>
    <mergeCell ref="E108:H108"/>
    <mergeCell ref="E139:H139"/>
    <mergeCell ref="E140:H140"/>
    <mergeCell ref="E141:H141"/>
    <mergeCell ref="E142:H142"/>
    <mergeCell ref="E143:H143"/>
    <mergeCell ref="E168:H168"/>
    <mergeCell ref="E127:H127"/>
    <mergeCell ref="E128:H128"/>
    <mergeCell ref="E129:H129"/>
    <mergeCell ref="E130:H130"/>
    <mergeCell ref="E131:H131"/>
    <mergeCell ref="E132:H132"/>
    <mergeCell ref="E107:H107"/>
    <mergeCell ref="E328:H328"/>
    <mergeCell ref="E329:H329"/>
    <mergeCell ref="E330:H330"/>
    <mergeCell ref="E235:H235"/>
    <mergeCell ref="E209:H209"/>
    <mergeCell ref="E210:H210"/>
    <mergeCell ref="E211:H211"/>
    <mergeCell ref="E212:H212"/>
    <mergeCell ref="E199:H199"/>
    <mergeCell ref="E200:H200"/>
    <mergeCell ref="E201:H201"/>
    <mergeCell ref="E202:H202"/>
    <mergeCell ref="E203:H203"/>
    <mergeCell ref="E204:H204"/>
    <mergeCell ref="E164:H164"/>
    <mergeCell ref="E165:H165"/>
    <mergeCell ref="E166:H166"/>
    <mergeCell ref="E167:H167"/>
    <mergeCell ref="E149:H149"/>
    <mergeCell ref="E148:H148"/>
    <mergeCell ref="E150:H150"/>
    <mergeCell ref="E151:H151"/>
    <mergeCell ref="E170:H170"/>
    <mergeCell ref="E266:H266"/>
    <mergeCell ref="E267:H267"/>
    <mergeCell ref="E268:H268"/>
    <mergeCell ref="E242:H242"/>
    <mergeCell ref="E243:H243"/>
    <mergeCell ref="E244:H244"/>
    <mergeCell ref="E245:H245"/>
    <mergeCell ref="E205:H205"/>
    <mergeCell ref="E206:H206"/>
    <mergeCell ref="E231:H231"/>
    <mergeCell ref="E232:H232"/>
    <mergeCell ref="E233:H233"/>
    <mergeCell ref="E246:H246"/>
    <mergeCell ref="E247:H247"/>
    <mergeCell ref="E248:H248"/>
    <mergeCell ref="E249:H249"/>
    <mergeCell ref="E250:H250"/>
    <mergeCell ref="E251:H251"/>
    <mergeCell ref="E207:H207"/>
    <mergeCell ref="E208:H208"/>
    <mergeCell ref="E229:H229"/>
    <mergeCell ref="E299:H299"/>
    <mergeCell ref="E317:H317"/>
    <mergeCell ref="E311:H311"/>
    <mergeCell ref="E312:H312"/>
    <mergeCell ref="E313:H313"/>
    <mergeCell ref="E314:H314"/>
    <mergeCell ref="E315:H315"/>
    <mergeCell ref="E269:H269"/>
    <mergeCell ref="E271:H271"/>
    <mergeCell ref="E295:H295"/>
    <mergeCell ref="E296:H296"/>
    <mergeCell ref="E297:H297"/>
    <mergeCell ref="E298:H298"/>
    <mergeCell ref="E279:H279"/>
    <mergeCell ref="E280:H280"/>
    <mergeCell ref="E281:H281"/>
    <mergeCell ref="E282:H282"/>
    <mergeCell ref="E309:H309"/>
    <mergeCell ref="E316:H316"/>
    <mergeCell ref="E172:H172"/>
    <mergeCell ref="E173:H173"/>
    <mergeCell ref="E174:H174"/>
    <mergeCell ref="E175:H175"/>
    <mergeCell ref="E133:H133"/>
    <mergeCell ref="E134:H134"/>
    <mergeCell ref="E135:H135"/>
    <mergeCell ref="E136:H136"/>
    <mergeCell ref="E162:H162"/>
    <mergeCell ref="E163:H163"/>
    <mergeCell ref="E144:H144"/>
    <mergeCell ref="E145:H145"/>
    <mergeCell ref="E146:H146"/>
    <mergeCell ref="E147:H147"/>
    <mergeCell ref="E169:H169"/>
    <mergeCell ref="E171:H171"/>
    <mergeCell ref="E96:H96"/>
    <mergeCell ref="E97:H97"/>
    <mergeCell ref="E79:H79"/>
    <mergeCell ref="E137:H137"/>
    <mergeCell ref="E138:H138"/>
    <mergeCell ref="E119:H119"/>
    <mergeCell ref="E120:H120"/>
    <mergeCell ref="E121:H121"/>
    <mergeCell ref="E122:H122"/>
    <mergeCell ref="E90:H90"/>
    <mergeCell ref="E91:H91"/>
    <mergeCell ref="E92:H92"/>
    <mergeCell ref="E93:H93"/>
    <mergeCell ref="E94:H94"/>
    <mergeCell ref="E95:H95"/>
    <mergeCell ref="E98:H98"/>
    <mergeCell ref="E99:H99"/>
    <mergeCell ref="E100:H100"/>
    <mergeCell ref="E101:H101"/>
    <mergeCell ref="E102:H102"/>
    <mergeCell ref="E103:H103"/>
    <mergeCell ref="E104:H104"/>
    <mergeCell ref="E105:H105"/>
    <mergeCell ref="E106:H106"/>
    <mergeCell ref="E264:H264"/>
    <mergeCell ref="E21:H21"/>
    <mergeCell ref="E22:H22"/>
    <mergeCell ref="E23:H23"/>
    <mergeCell ref="E45:H45"/>
    <mergeCell ref="E46:H46"/>
    <mergeCell ref="E47:H47"/>
    <mergeCell ref="E253:H253"/>
    <mergeCell ref="E254:H254"/>
    <mergeCell ref="E255:H255"/>
    <mergeCell ref="C262:N263"/>
    <mergeCell ref="E213:H213"/>
    <mergeCell ref="E214:H214"/>
    <mergeCell ref="E216:H216"/>
    <mergeCell ref="E217:H217"/>
    <mergeCell ref="E215:H215"/>
    <mergeCell ref="E218:H218"/>
    <mergeCell ref="E219:H219"/>
    <mergeCell ref="E220:H220"/>
    <mergeCell ref="E80:H80"/>
    <mergeCell ref="E81:H81"/>
    <mergeCell ref="E82:H82"/>
    <mergeCell ref="E84:H84"/>
    <mergeCell ref="E85:H85"/>
    <mergeCell ref="E358:H358"/>
    <mergeCell ref="C324:N325"/>
    <mergeCell ref="E326:H326"/>
    <mergeCell ref="E331:H331"/>
    <mergeCell ref="L355:M355"/>
    <mergeCell ref="L356:M356"/>
    <mergeCell ref="L357:M357"/>
    <mergeCell ref="E332:H332"/>
    <mergeCell ref="E333:H333"/>
    <mergeCell ref="E334:H334"/>
    <mergeCell ref="E340:H340"/>
    <mergeCell ref="E335:H335"/>
    <mergeCell ref="E336:H336"/>
    <mergeCell ref="E337:H337"/>
    <mergeCell ref="E338:H338"/>
    <mergeCell ref="E339:H339"/>
    <mergeCell ref="E351:H351"/>
    <mergeCell ref="E352:H352"/>
    <mergeCell ref="E353:H353"/>
    <mergeCell ref="E354:H354"/>
    <mergeCell ref="L318:M318"/>
    <mergeCell ref="L319:M319"/>
    <mergeCell ref="L320:M320"/>
    <mergeCell ref="E321:H321"/>
    <mergeCell ref="E300:H300"/>
    <mergeCell ref="L301:M301"/>
    <mergeCell ref="L302:M302"/>
    <mergeCell ref="L303:M303"/>
    <mergeCell ref="E304:H304"/>
    <mergeCell ref="C307:N308"/>
    <mergeCell ref="L285:M285"/>
    <mergeCell ref="L286:M286"/>
    <mergeCell ref="L287:M287"/>
    <mergeCell ref="E288:H288"/>
    <mergeCell ref="C291:N292"/>
    <mergeCell ref="E293:H293"/>
    <mergeCell ref="E270:H270"/>
    <mergeCell ref="E272:H272"/>
    <mergeCell ref="E273:H273"/>
    <mergeCell ref="L256:M256"/>
    <mergeCell ref="L257:M257"/>
    <mergeCell ref="L258:M258"/>
    <mergeCell ref="E236:H236"/>
    <mergeCell ref="E237:H237"/>
    <mergeCell ref="E238:H238"/>
    <mergeCell ref="E239:H239"/>
    <mergeCell ref="E192:H192"/>
    <mergeCell ref="L221:M221"/>
    <mergeCell ref="L222:M222"/>
    <mergeCell ref="L223:M223"/>
    <mergeCell ref="E224:H224"/>
    <mergeCell ref="C227:N228"/>
    <mergeCell ref="E195:H195"/>
    <mergeCell ref="E196:H196"/>
    <mergeCell ref="E197:H197"/>
    <mergeCell ref="E198:H198"/>
    <mergeCell ref="E240:H240"/>
    <mergeCell ref="E241:H241"/>
    <mergeCell ref="E234:H234"/>
    <mergeCell ref="E194:H194"/>
    <mergeCell ref="L184:M184"/>
    <mergeCell ref="L185:M185"/>
    <mergeCell ref="L186:M186"/>
    <mergeCell ref="E187:H187"/>
    <mergeCell ref="C190:N191"/>
    <mergeCell ref="E176:H176"/>
    <mergeCell ref="E177:H177"/>
    <mergeCell ref="E178:H178"/>
    <mergeCell ref="E179:H179"/>
    <mergeCell ref="E180:H180"/>
    <mergeCell ref="E181:H181"/>
    <mergeCell ref="E182:H182"/>
    <mergeCell ref="E183:H183"/>
    <mergeCell ref="L152:M152"/>
    <mergeCell ref="L153:M153"/>
    <mergeCell ref="L154:M154"/>
    <mergeCell ref="E155:H155"/>
    <mergeCell ref="C158:N159"/>
    <mergeCell ref="E160:H160"/>
    <mergeCell ref="L110:M110"/>
    <mergeCell ref="L111:M111"/>
    <mergeCell ref="E112:H112"/>
    <mergeCell ref="C115:N116"/>
    <mergeCell ref="E117:H117"/>
    <mergeCell ref="E126:H126"/>
    <mergeCell ref="E123:H123"/>
    <mergeCell ref="E124:H124"/>
    <mergeCell ref="E125:H125"/>
    <mergeCell ref="E78:H78"/>
    <mergeCell ref="E83:H83"/>
    <mergeCell ref="L109:M109"/>
    <mergeCell ref="E86:H86"/>
    <mergeCell ref="E87:H87"/>
    <mergeCell ref="E88:H88"/>
    <mergeCell ref="E89:H89"/>
    <mergeCell ref="E38:H38"/>
    <mergeCell ref="E39:H39"/>
    <mergeCell ref="L70:M70"/>
    <mergeCell ref="L71:M71"/>
    <mergeCell ref="L72:M72"/>
    <mergeCell ref="E48:H48"/>
    <mergeCell ref="E49:H49"/>
    <mergeCell ref="E50:H50"/>
    <mergeCell ref="E51:H51"/>
    <mergeCell ref="E40:H40"/>
    <mergeCell ref="E41:H41"/>
    <mergeCell ref="E42:H42"/>
    <mergeCell ref="E43:H43"/>
    <mergeCell ref="E44:H44"/>
    <mergeCell ref="E64:H64"/>
    <mergeCell ref="E65:H65"/>
    <mergeCell ref="E66:H66"/>
    <mergeCell ref="E35:H35"/>
    <mergeCell ref="E36:H36"/>
    <mergeCell ref="E37:H37"/>
    <mergeCell ref="E26:H26"/>
    <mergeCell ref="E28:H28"/>
    <mergeCell ref="L24:M24"/>
    <mergeCell ref="L25:M25"/>
    <mergeCell ref="L26:M26"/>
    <mergeCell ref="C76:N77"/>
    <mergeCell ref="E67:H67"/>
    <mergeCell ref="E68:H68"/>
    <mergeCell ref="E69:H69"/>
    <mergeCell ref="E58:H58"/>
    <mergeCell ref="E59:H59"/>
    <mergeCell ref="E60:H60"/>
    <mergeCell ref="E61:H61"/>
    <mergeCell ref="E62:H62"/>
    <mergeCell ref="E63:H63"/>
    <mergeCell ref="E52:H52"/>
    <mergeCell ref="E53:H53"/>
    <mergeCell ref="E54:H54"/>
    <mergeCell ref="E55:H55"/>
    <mergeCell ref="E56:H56"/>
    <mergeCell ref="E57:H57"/>
    <mergeCell ref="C2:N2"/>
    <mergeCell ref="C3:N3"/>
    <mergeCell ref="C4:N4"/>
    <mergeCell ref="C8:F10"/>
    <mergeCell ref="C15:N16"/>
    <mergeCell ref="E19:H19"/>
    <mergeCell ref="C30:N31"/>
    <mergeCell ref="E32:H32"/>
    <mergeCell ref="E34:H34"/>
    <mergeCell ref="E20:H20"/>
  </mergeCells>
  <pageMargins left="0.7" right="0.7" top="0.75" bottom="0.75" header="0.3" footer="0.3"/>
  <pageSetup paperSize="9" orientation="landscape" horizontalDpi="300" verticalDpi="300" r:id="rId1"/>
  <headerFooter>
    <oddHeader>&amp;C&amp;K00+000
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2:K31"/>
  <sheetViews>
    <sheetView view="pageBreakPreview" zoomScaleSheetLayoutView="100" workbookViewId="0">
      <pane ySplit="11" topLeftCell="A21" activePane="bottomLeft" state="frozen"/>
      <selection pane="bottomLeft" activeCell="D8" sqref="D8:G8"/>
    </sheetView>
  </sheetViews>
  <sheetFormatPr defaultRowHeight="16.5"/>
  <cols>
    <col min="1" max="1" width="9.140625" style="61"/>
    <col min="2" max="2" width="5.85546875" style="61" customWidth="1"/>
    <col min="3" max="3" width="25.42578125" style="61" customWidth="1"/>
    <col min="4" max="4" width="11.5703125" style="61" customWidth="1"/>
    <col min="5" max="5" width="12" style="61" customWidth="1"/>
    <col min="6" max="6" width="13.42578125" style="61" customWidth="1"/>
    <col min="7" max="7" width="16.42578125" style="61" customWidth="1"/>
    <col min="8" max="8" width="9.140625" style="61"/>
    <col min="9" max="9" width="11.140625" style="61" bestFit="1" customWidth="1"/>
    <col min="10" max="10" width="9.140625" style="61"/>
    <col min="11" max="11" width="24" style="61" bestFit="1" customWidth="1"/>
    <col min="12" max="16384" width="9.140625" style="61"/>
  </cols>
  <sheetData>
    <row r="2" spans="2:11">
      <c r="B2" s="191" t="s">
        <v>46</v>
      </c>
      <c r="C2" s="191"/>
      <c r="D2" s="191"/>
      <c r="E2" s="191"/>
      <c r="F2" s="191"/>
      <c r="G2" s="191"/>
      <c r="I2" s="189" t="s">
        <v>28</v>
      </c>
      <c r="J2" s="189" t="s">
        <v>29</v>
      </c>
      <c r="K2" s="189" t="s">
        <v>30</v>
      </c>
    </row>
    <row r="3" spans="2:11">
      <c r="B3" s="191" t="s">
        <v>158</v>
      </c>
      <c r="C3" s="191"/>
      <c r="D3" s="191"/>
      <c r="E3" s="191"/>
      <c r="F3" s="191"/>
      <c r="G3" s="191"/>
      <c r="I3" s="190"/>
      <c r="J3" s="190"/>
      <c r="K3" s="190"/>
    </row>
    <row r="4" spans="2:11">
      <c r="B4" s="191" t="s">
        <v>52</v>
      </c>
      <c r="C4" s="191"/>
      <c r="D4" s="191"/>
      <c r="E4" s="191"/>
      <c r="F4" s="191"/>
      <c r="G4" s="191"/>
      <c r="I4" s="102" t="s">
        <v>199</v>
      </c>
      <c r="J4" s="102" t="s">
        <v>17</v>
      </c>
      <c r="K4" s="102" t="s">
        <v>195</v>
      </c>
    </row>
    <row r="5" spans="2:11">
      <c r="B5" s="62"/>
      <c r="C5" s="62"/>
      <c r="D5" s="62"/>
      <c r="E5" s="62"/>
      <c r="F5" s="62"/>
      <c r="G5" s="62"/>
      <c r="I5" s="102" t="s">
        <v>206</v>
      </c>
      <c r="J5" s="102" t="s">
        <v>18</v>
      </c>
      <c r="K5" s="102" t="s">
        <v>196</v>
      </c>
    </row>
    <row r="6" spans="2:11">
      <c r="B6" s="126"/>
      <c r="C6" s="63" t="s">
        <v>2</v>
      </c>
      <c r="D6" s="192" t="str">
        <f>'1.Silahkan diisi'!D12</f>
        <v>Desti Madya</v>
      </c>
      <c r="E6" s="192"/>
      <c r="F6" s="192"/>
      <c r="G6" s="192"/>
      <c r="H6" s="104"/>
      <c r="I6" s="102" t="s">
        <v>207</v>
      </c>
      <c r="J6" s="102" t="s">
        <v>19</v>
      </c>
      <c r="K6" s="187" t="s">
        <v>197</v>
      </c>
    </row>
    <row r="7" spans="2:11">
      <c r="B7" s="126"/>
      <c r="C7" s="63" t="s">
        <v>4</v>
      </c>
      <c r="D7" s="192">
        <f>'1.Silahkan diisi'!D13</f>
        <v>165</v>
      </c>
      <c r="E7" s="192">
        <f>'[1]1.Silahkan diisi'!D13</f>
        <v>15511000</v>
      </c>
      <c r="F7" s="192">
        <v>15511000</v>
      </c>
      <c r="G7" s="192"/>
      <c r="H7" s="104"/>
      <c r="I7" s="102" t="s">
        <v>208</v>
      </c>
      <c r="J7" s="102" t="s">
        <v>171</v>
      </c>
      <c r="K7" s="187"/>
    </row>
    <row r="8" spans="2:11" ht="33">
      <c r="B8" s="127"/>
      <c r="C8" s="63" t="s">
        <v>5</v>
      </c>
      <c r="D8" s="192">
        <f>'1.Silahkan diisi'!D14</f>
        <v>6</v>
      </c>
      <c r="E8" s="192">
        <f>'[1]1.Silahkan diisi'!D14</f>
        <v>3</v>
      </c>
      <c r="F8" s="192">
        <v>2</v>
      </c>
      <c r="G8" s="192"/>
      <c r="H8" s="104"/>
      <c r="I8" s="102" t="s">
        <v>209</v>
      </c>
      <c r="J8" s="102" t="s">
        <v>21</v>
      </c>
      <c r="K8" s="185" t="s">
        <v>198</v>
      </c>
    </row>
    <row r="9" spans="2:11">
      <c r="B9" s="127"/>
      <c r="C9" s="127"/>
      <c r="D9" s="127"/>
      <c r="E9" s="127"/>
      <c r="F9" s="127"/>
      <c r="G9" s="127"/>
      <c r="I9" s="102" t="s">
        <v>210</v>
      </c>
      <c r="J9" s="102" t="s">
        <v>172</v>
      </c>
      <c r="K9" s="186"/>
    </row>
    <row r="10" spans="2:11">
      <c r="B10" s="188" t="s">
        <v>47</v>
      </c>
      <c r="C10" s="188"/>
      <c r="D10" s="188" t="s">
        <v>48</v>
      </c>
      <c r="E10" s="188" t="s">
        <v>49</v>
      </c>
      <c r="F10" s="188" t="s">
        <v>50</v>
      </c>
      <c r="G10" s="188" t="s">
        <v>51</v>
      </c>
      <c r="I10" s="102" t="s">
        <v>211</v>
      </c>
      <c r="J10" s="102" t="s">
        <v>27</v>
      </c>
      <c r="K10" s="102" t="s">
        <v>34</v>
      </c>
    </row>
    <row r="11" spans="2:11">
      <c r="B11" s="188"/>
      <c r="C11" s="188"/>
      <c r="D11" s="188"/>
      <c r="E11" s="188"/>
      <c r="F11" s="188"/>
      <c r="G11" s="188"/>
    </row>
    <row r="12" spans="2:11" s="64" customFormat="1" ht="49.5">
      <c r="B12" s="128">
        <f>[2]Hasil!AK2</f>
        <v>1</v>
      </c>
      <c r="C12" s="129" t="s">
        <v>184</v>
      </c>
      <c r="D12" s="130">
        <f>'2.Evaluasi Mandiri'!N25</f>
        <v>4</v>
      </c>
      <c r="E12" s="130">
        <f>'2.Evaluasi Mandiri'!N26</f>
        <v>4</v>
      </c>
      <c r="F12" s="131">
        <f>'2.Evaluasi Mandiri'!N27</f>
        <v>1</v>
      </c>
      <c r="G12" s="131" t="str">
        <f>IF(F12&lt;=0.4,"Unsatisfactory",IF(F12&lt;=0.5,"Developing",IF(F12&lt;=0.65,"Competent",IF(F12&lt;=0.8,"Accomplished","Exemplary"))))</f>
        <v>Exemplary</v>
      </c>
    </row>
    <row r="13" spans="2:11" s="64" customFormat="1" ht="82.5">
      <c r="B13" s="128">
        <f>[2]Hasil!AK3</f>
        <v>2</v>
      </c>
      <c r="C13" s="129" t="s">
        <v>185</v>
      </c>
      <c r="D13" s="130">
        <f>'2.Evaluasi Mandiri'!N71</f>
        <v>4</v>
      </c>
      <c r="E13" s="130">
        <f>'2.Evaluasi Mandiri'!N72</f>
        <v>4</v>
      </c>
      <c r="F13" s="131">
        <f>'2.Evaluasi Mandiri'!N73</f>
        <v>1</v>
      </c>
      <c r="G13" s="131" t="str">
        <f t="shared" ref="G13:G22" si="0">IF(F13&lt;=0.4,"Unsatisfactory",IF(F13&lt;=0.5,"Developing",IF(F13&lt;=0.65,"Competent",IF(F13&lt;=0.8,"Accomplished","Exemplary"))))</f>
        <v>Exemplary</v>
      </c>
    </row>
    <row r="14" spans="2:11" s="64" customFormat="1" ht="148.5">
      <c r="B14" s="128">
        <f>[2]Hasil!AK4</f>
        <v>3</v>
      </c>
      <c r="C14" s="129" t="s">
        <v>186</v>
      </c>
      <c r="D14" s="130">
        <f>'2.Evaluasi Mandiri'!N110</f>
        <v>4</v>
      </c>
      <c r="E14" s="130">
        <f>'2.Evaluasi Mandiri'!N111</f>
        <v>4</v>
      </c>
      <c r="F14" s="131">
        <f>'2.Evaluasi Mandiri'!N112</f>
        <v>1</v>
      </c>
      <c r="G14" s="131" t="str">
        <f t="shared" si="0"/>
        <v>Exemplary</v>
      </c>
    </row>
    <row r="15" spans="2:11" s="64" customFormat="1" ht="115.5">
      <c r="B15" s="128">
        <f>[2]Hasil!AK5</f>
        <v>4</v>
      </c>
      <c r="C15" s="129" t="s">
        <v>187</v>
      </c>
      <c r="D15" s="130">
        <f>'2.Evaluasi Mandiri'!N153</f>
        <v>4</v>
      </c>
      <c r="E15" s="130">
        <f>'2.Evaluasi Mandiri'!N154</f>
        <v>4</v>
      </c>
      <c r="F15" s="131">
        <f>'2.Evaluasi Mandiri'!N155</f>
        <v>1</v>
      </c>
      <c r="G15" s="131" t="str">
        <f t="shared" si="0"/>
        <v>Exemplary</v>
      </c>
    </row>
    <row r="16" spans="2:11" s="64" customFormat="1" ht="99">
      <c r="B16" s="128">
        <f>[2]Hasil!AK6</f>
        <v>5</v>
      </c>
      <c r="C16" s="129" t="s">
        <v>188</v>
      </c>
      <c r="D16" s="130">
        <f>'2.Evaluasi Mandiri'!N185</f>
        <v>4</v>
      </c>
      <c r="E16" s="130">
        <f>'2.Evaluasi Mandiri'!N186</f>
        <v>4</v>
      </c>
      <c r="F16" s="131">
        <f>'2.Evaluasi Mandiri'!N187</f>
        <v>1</v>
      </c>
      <c r="G16" s="131" t="str">
        <f t="shared" si="0"/>
        <v>Exemplary</v>
      </c>
    </row>
    <row r="17" spans="2:7" s="64" customFormat="1" ht="165">
      <c r="B17" s="128">
        <f>[2]Hasil!AK7</f>
        <v>6</v>
      </c>
      <c r="C17" s="129" t="s">
        <v>189</v>
      </c>
      <c r="D17" s="130">
        <f>'2.Evaluasi Mandiri'!N222</f>
        <v>4</v>
      </c>
      <c r="E17" s="130">
        <f>'2.Evaluasi Mandiri'!N223</f>
        <v>4</v>
      </c>
      <c r="F17" s="132">
        <f>'2.Evaluasi Mandiri'!N224</f>
        <v>1</v>
      </c>
      <c r="G17" s="131" t="str">
        <f t="shared" si="0"/>
        <v>Exemplary</v>
      </c>
    </row>
    <row r="18" spans="2:7" s="64" customFormat="1" ht="66">
      <c r="B18" s="128">
        <f>[2]Hasil!AK8</f>
        <v>7</v>
      </c>
      <c r="C18" s="129" t="s">
        <v>190</v>
      </c>
      <c r="D18" s="130">
        <f>'2.Evaluasi Mandiri'!N257</f>
        <v>4</v>
      </c>
      <c r="E18" s="130">
        <f>'2.Evaluasi Mandiri'!N258</f>
        <v>4</v>
      </c>
      <c r="F18" s="131">
        <f>'2.Evaluasi Mandiri'!N259</f>
        <v>1</v>
      </c>
      <c r="G18" s="131" t="str">
        <f t="shared" si="0"/>
        <v>Exemplary</v>
      </c>
    </row>
    <row r="19" spans="2:7" s="64" customFormat="1" ht="66">
      <c r="B19" s="128">
        <f>[2]Hasil!AK9</f>
        <v>8</v>
      </c>
      <c r="C19" s="129" t="s">
        <v>191</v>
      </c>
      <c r="D19" s="130">
        <f>'2.Evaluasi Mandiri'!N286</f>
        <v>4</v>
      </c>
      <c r="E19" s="130">
        <f>'2.Evaluasi Mandiri'!N287</f>
        <v>4</v>
      </c>
      <c r="F19" s="131">
        <f>'2.Evaluasi Mandiri'!N288</f>
        <v>1</v>
      </c>
      <c r="G19" s="131" t="str">
        <f t="shared" si="0"/>
        <v>Exemplary</v>
      </c>
    </row>
    <row r="20" spans="2:7" s="64" customFormat="1" ht="66">
      <c r="B20" s="128">
        <f>[2]Hasil!AK10</f>
        <v>9</v>
      </c>
      <c r="C20" s="129" t="s">
        <v>192</v>
      </c>
      <c r="D20" s="130">
        <f>'2.Evaluasi Mandiri'!N302</f>
        <v>4</v>
      </c>
      <c r="E20" s="130">
        <f>'2.Evaluasi Mandiri'!N303</f>
        <v>4</v>
      </c>
      <c r="F20" s="131">
        <f>'2.Evaluasi Mandiri'!N304</f>
        <v>1</v>
      </c>
      <c r="G20" s="131" t="str">
        <f t="shared" si="0"/>
        <v>Exemplary</v>
      </c>
    </row>
    <row r="21" spans="2:7" s="64" customFormat="1" ht="49.5">
      <c r="B21" s="128">
        <f>[2]Hasil!AK11</f>
        <v>10</v>
      </c>
      <c r="C21" s="129" t="s">
        <v>193</v>
      </c>
      <c r="D21" s="130">
        <f>'2.Evaluasi Mandiri'!N319</f>
        <v>4</v>
      </c>
      <c r="E21" s="130">
        <f>'2.Evaluasi Mandiri'!N320</f>
        <v>4</v>
      </c>
      <c r="F21" s="131">
        <f>'2.Evaluasi Mandiri'!N321</f>
        <v>1</v>
      </c>
      <c r="G21" s="131" t="str">
        <f t="shared" si="0"/>
        <v>Exemplary</v>
      </c>
    </row>
    <row r="22" spans="2:7" s="64" customFormat="1" ht="115.5">
      <c r="B22" s="128">
        <f>[2]Hasil!AK12</f>
        <v>11</v>
      </c>
      <c r="C22" s="129" t="s">
        <v>194</v>
      </c>
      <c r="D22" s="130">
        <f>'2.Evaluasi Mandiri'!N356</f>
        <v>4</v>
      </c>
      <c r="E22" s="130">
        <f>'2.Evaluasi Mandiri'!N357</f>
        <v>4</v>
      </c>
      <c r="F22" s="131">
        <f>'2.Evaluasi Mandiri'!N358</f>
        <v>1</v>
      </c>
      <c r="G22" s="131" t="str">
        <f t="shared" si="0"/>
        <v>Exemplary</v>
      </c>
    </row>
    <row r="25" spans="2:7">
      <c r="D25" s="65"/>
      <c r="E25" s="144" t="s">
        <v>13</v>
      </c>
      <c r="F25" s="144"/>
      <c r="G25" s="144"/>
    </row>
    <row r="26" spans="2:7">
      <c r="D26" s="65"/>
      <c r="E26" s="144" t="str">
        <f>'1.Silahkan diisi'!E86:F86</f>
        <v>Dosen Wali</v>
      </c>
      <c r="F26" s="144"/>
      <c r="G26" s="144"/>
    </row>
    <row r="27" spans="2:7">
      <c r="D27" s="65"/>
      <c r="E27" s="65"/>
    </row>
    <row r="28" spans="2:7">
      <c r="D28" s="65"/>
      <c r="E28" s="65"/>
    </row>
    <row r="29" spans="2:7">
      <c r="D29" s="65"/>
      <c r="E29" s="65"/>
    </row>
    <row r="30" spans="2:7">
      <c r="D30" s="65"/>
      <c r="E30" s="144" t="str">
        <f>'1.Silahkan diisi'!E90:F90</f>
        <v>( Nama Dosen Wali )</v>
      </c>
      <c r="F30" s="144"/>
      <c r="G30" s="144"/>
    </row>
    <row r="31" spans="2:7">
      <c r="G31" s="66"/>
    </row>
  </sheetData>
  <mergeCells count="19">
    <mergeCell ref="I2:I3"/>
    <mergeCell ref="J2:J3"/>
    <mergeCell ref="K2:K3"/>
    <mergeCell ref="E26:G26"/>
    <mergeCell ref="E30:G30"/>
    <mergeCell ref="K6:K7"/>
    <mergeCell ref="K8:K9"/>
    <mergeCell ref="E25:G25"/>
    <mergeCell ref="B2:G2"/>
    <mergeCell ref="B3:G3"/>
    <mergeCell ref="B4:G4"/>
    <mergeCell ref="D6:G6"/>
    <mergeCell ref="D7:G7"/>
    <mergeCell ref="D8:G8"/>
    <mergeCell ref="B10:C11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0"/>
  <sheetViews>
    <sheetView view="pageBreakPreview" zoomScale="80" zoomScaleNormal="70" zoomScaleSheetLayoutView="80" workbookViewId="0">
      <selection activeCell="Q19" sqref="Q19"/>
    </sheetView>
  </sheetViews>
  <sheetFormatPr defaultRowHeight="15"/>
  <cols>
    <col min="18" max="18" width="11.5703125" bestFit="1" customWidth="1"/>
    <col min="20" max="20" width="24.28515625" bestFit="1" customWidth="1"/>
  </cols>
  <sheetData>
    <row r="1" spans="1:20" ht="15.75" thickBot="1"/>
    <row r="2" spans="1:20" ht="16.5">
      <c r="B2" s="194" t="s">
        <v>217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6"/>
      <c r="R2" s="101" t="s">
        <v>28</v>
      </c>
      <c r="S2" s="101" t="s">
        <v>29</v>
      </c>
      <c r="T2" s="101" t="s">
        <v>30</v>
      </c>
    </row>
    <row r="3" spans="1:20" ht="16.5">
      <c r="B3" s="197" t="s">
        <v>158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R3" s="101"/>
      <c r="S3" s="101"/>
      <c r="T3" s="101"/>
    </row>
    <row r="4" spans="1:20" ht="17.25" thickBot="1">
      <c r="B4" s="200" t="s">
        <v>52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2"/>
      <c r="R4" s="102" t="s">
        <v>199</v>
      </c>
      <c r="S4" s="102" t="s">
        <v>17</v>
      </c>
      <c r="T4" s="102" t="s">
        <v>195</v>
      </c>
    </row>
    <row r="5" spans="1:20" ht="16.5">
      <c r="A5" s="62"/>
      <c r="B5" s="62"/>
      <c r="C5" s="62"/>
      <c r="D5" s="62"/>
      <c r="E5" s="62"/>
      <c r="F5" s="62"/>
      <c r="R5" s="102" t="s">
        <v>206</v>
      </c>
      <c r="S5" s="102" t="s">
        <v>18</v>
      </c>
      <c r="T5" s="102" t="s">
        <v>196</v>
      </c>
    </row>
    <row r="6" spans="1:20" ht="16.5">
      <c r="A6" s="126"/>
      <c r="B6" s="193" t="s">
        <v>2</v>
      </c>
      <c r="C6" s="193"/>
      <c r="D6" s="193"/>
      <c r="E6" s="193"/>
      <c r="F6" s="133" t="str">
        <f>'1.Silahkan diisi'!D12</f>
        <v>Desti Madya</v>
      </c>
      <c r="G6" s="133"/>
      <c r="H6" s="67"/>
      <c r="I6" s="67"/>
      <c r="R6" s="102" t="s">
        <v>207</v>
      </c>
      <c r="S6" s="102" t="s">
        <v>19</v>
      </c>
      <c r="T6" s="187" t="s">
        <v>197</v>
      </c>
    </row>
    <row r="7" spans="1:20" ht="16.5">
      <c r="A7" s="126"/>
      <c r="B7" s="193" t="s">
        <v>4</v>
      </c>
      <c r="C7" s="193"/>
      <c r="D7" s="193"/>
      <c r="E7" s="193"/>
      <c r="F7" s="203">
        <f>'1.Silahkan diisi'!D13</f>
        <v>165</v>
      </c>
      <c r="G7" s="204"/>
      <c r="H7" s="67"/>
      <c r="I7" s="67"/>
      <c r="R7" s="102" t="s">
        <v>208</v>
      </c>
      <c r="S7" s="102" t="s">
        <v>171</v>
      </c>
      <c r="T7" s="187"/>
    </row>
    <row r="8" spans="1:20" ht="16.5">
      <c r="A8" s="127"/>
      <c r="B8" s="193" t="s">
        <v>5</v>
      </c>
      <c r="C8" s="193"/>
      <c r="D8" s="193"/>
      <c r="E8" s="193"/>
      <c r="F8" s="203">
        <f>'1.Silahkan diisi'!D14</f>
        <v>6</v>
      </c>
      <c r="G8" s="204"/>
      <c r="H8" s="67"/>
      <c r="I8" s="67"/>
      <c r="R8" s="102" t="s">
        <v>209</v>
      </c>
      <c r="S8" s="102" t="s">
        <v>21</v>
      </c>
      <c r="T8" s="185" t="s">
        <v>198</v>
      </c>
    </row>
    <row r="9" spans="1:20" ht="16.5">
      <c r="A9" s="127"/>
      <c r="B9" s="63"/>
      <c r="C9" s="63"/>
      <c r="D9" s="63"/>
      <c r="E9" s="63"/>
      <c r="G9" s="67"/>
      <c r="H9" s="67"/>
      <c r="I9" s="67"/>
      <c r="J9" s="67"/>
      <c r="R9" s="102" t="s">
        <v>210</v>
      </c>
      <c r="S9" s="102" t="s">
        <v>172</v>
      </c>
      <c r="T9" s="186"/>
    </row>
    <row r="10" spans="1:20" ht="16.5">
      <c r="A10" s="127"/>
      <c r="B10" s="63"/>
      <c r="C10" s="63"/>
      <c r="D10" s="63"/>
      <c r="E10" s="63"/>
      <c r="G10" s="67"/>
      <c r="H10" s="67"/>
      <c r="I10" s="67"/>
      <c r="J10" s="67"/>
      <c r="R10" s="102" t="s">
        <v>211</v>
      </c>
      <c r="S10" s="102" t="s">
        <v>27</v>
      </c>
      <c r="T10" s="102" t="s">
        <v>34</v>
      </c>
    </row>
  </sheetData>
  <mergeCells count="10">
    <mergeCell ref="T6:T7"/>
    <mergeCell ref="T8:T9"/>
    <mergeCell ref="B7:E7"/>
    <mergeCell ref="B8:E8"/>
    <mergeCell ref="B2:O2"/>
    <mergeCell ref="B3:O3"/>
    <mergeCell ref="B4:O4"/>
    <mergeCell ref="F7:G7"/>
    <mergeCell ref="F8:G8"/>
    <mergeCell ref="B6:E6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1.Silahkan diisi</vt:lpstr>
      <vt:lpstr>2.Evaluasi Mandiri</vt:lpstr>
      <vt:lpstr>3.Hasil</vt:lpstr>
      <vt:lpstr>4.Grafik</vt:lpstr>
      <vt:lpstr>'1.Silahkan diisi'!Print_Area</vt:lpstr>
      <vt:lpstr>'2.Evaluasi Mandiri'!Print_Area</vt:lpstr>
      <vt:lpstr>'3.Hasil'!Print_Area</vt:lpstr>
      <vt:lpstr>'4.Grafik'!Print_Area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2017-12-21T07:43:13Z</cp:lastPrinted>
  <dcterms:created xsi:type="dcterms:W3CDTF">2017-11-30T00:48:59Z</dcterms:created>
  <dcterms:modified xsi:type="dcterms:W3CDTF">2017-12-22T01:06:49Z</dcterms:modified>
</cp:coreProperties>
</file>